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8460" activeTab="0"/>
  </bookViews>
  <sheets>
    <sheet name="Info" sheetId="23" r:id="rId1"/>
    <sheet name="Calculation" sheetId="15" r:id="rId2"/>
    <sheet name="Data" sheetId="10" r:id="rId3"/>
    <sheet name="Lists" sheetId="11" state="hidden" r:id="rId4"/>
    <sheet name="Reference Data" sheetId="16" state="hidden" r:id="rId5"/>
    <sheet name="Scaling Calculation" sheetId="17" state="hidden"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<sst xmlns="http://schemas.openxmlformats.org/spreadsheetml/2006/main" count="953" uniqueCount="294">
  <si>
    <t>New Utility</t>
  </si>
  <si>
    <t>Conservation Adjustment</t>
  </si>
  <si>
    <t>All data is in average megawatts (aMW)</t>
  </si>
  <si>
    <t>No</t>
  </si>
  <si>
    <t>TRL</t>
  </si>
  <si>
    <t>NLSL</t>
  </si>
  <si>
    <t>FY 2026</t>
  </si>
  <si>
    <t>BES</t>
  </si>
  <si>
    <t>Customer</t>
  </si>
  <si>
    <t>Yes</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</si>
  <si>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</si>
  <si>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</si>
  <si>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</si>
  <si>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</si>
  <si>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</si>
  <si>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</si>
  <si>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</si>
  <si>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</si>
  <si>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</si>
  <si>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</si>
  <si>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</si>
  <si>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</si>
  <si>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</si>
  <si>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</si>
  <si>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</si>
  <si>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</si>
  <si>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</si>
  <si>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</si>
  <si>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</si>
  <si>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</si>
  <si>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</si>
  <si>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</si>
  <si>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</si>
  <si>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</si>
  <si>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</si>
  <si>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</si>
  <si>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</si>
  <si>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</si>
  <si>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</si>
  <si>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</si>
  <si>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</si>
  <si>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</si>
  <si>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</si>
  <si>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</si>
  <si>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</si>
  <si>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</si>
  <si>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</si>
  <si>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</si>
  <si>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</si>
  <si>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</si>
  <si>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</si>
  <si>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</si>
  <si>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</si>
  <si>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</si>
  <si>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</si>
  <si>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</si>
  <si>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</si>
  <si>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</si>
  <si>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</si>
  <si>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</si>
  <si>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</si>
  <si>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</si>
  <si>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</si>
  <si>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</si>
  <si>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</si>
  <si>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</si>
  <si>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</si>
  <si>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</si>
  <si>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</si>
  <si>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</si>
  <si>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</si>
  <si>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</si>
  <si>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</si>
  <si>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</si>
  <si>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</si>
  <si>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</si>
  <si>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</si>
  <si>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</si>
  <si>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</si>
  <si>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</si>
  <si>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</si>
  <si>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</si>
  <si>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</si>
  <si>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</si>
  <si>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</si>
  <si>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</si>
  <si>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</si>
  <si>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</si>
  <si>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</si>
  <si>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</si>
  <si>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</si>
  <si>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</si>
  <si>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</si>
  <si>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</si>
  <si>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</si>
  <si>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</si>
  <si>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</si>
  <si>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</si>
  <si>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</si>
  <si>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</si>
  <si>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</si>
  <si>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</si>
  <si>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</si>
  <si>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</si>
  <si>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</si>
  <si>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</si>
  <si>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</si>
  <si>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</si>
  <si>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</si>
  <si>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</si>
  <si>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</si>
  <si>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</si>
  <si>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</si>
  <si>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</si>
  <si>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</si>
  <si>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</si>
  <si>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</si>
  <si>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</si>
  <si>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</si>
  <si>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</si>
  <si>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</si>
  <si>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</si>
  <si>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</si>
  <si>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</si>
  <si>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</si>
  <si>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</si>
  <si>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</si>
  <si>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</si>
  <si>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</si>
  <si>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</si>
  <si>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</si>
  <si>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</si>
  <si>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</si>
  <si>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</si>
  <si>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</si>
  <si>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</si>
  <si>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</si>
  <si>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</si>
  <si>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</si>
  <si>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Kalispel Tribe Utility</t>
  </si>
  <si>
    <t>Hermiston, City of</t>
  </si>
  <si>
    <t>Port of Seattle - SETAC In'tl. Airport</t>
  </si>
  <si>
    <t>Weiser, City of</t>
  </si>
  <si>
    <t>Jefferson County PUD #1</t>
  </si>
  <si>
    <t>NA</t>
  </si>
  <si>
    <t>Customer Aggregate</t>
  </si>
  <si>
    <t>Conservation</t>
  </si>
  <si>
    <t>FY 2012</t>
  </si>
  <si>
    <t>FY 2027</t>
  </si>
  <si>
    <t>FY 2028</t>
  </si>
  <si>
    <t>FY 2029</t>
  </si>
  <si>
    <t>Button</t>
  </si>
  <si>
    <t>Display</t>
  </si>
  <si>
    <t xml:space="preserve">Resource Removal </t>
  </si>
  <si>
    <t>Pro Rata</t>
  </si>
  <si>
    <t>FY 2025</t>
  </si>
  <si>
    <t>FY 2022</t>
  </si>
  <si>
    <t>FY 2023</t>
  </si>
  <si>
    <t>FY 2024</t>
  </si>
  <si>
    <t>FY 2030</t>
  </si>
  <si>
    <t>FY 2031</t>
  </si>
  <si>
    <t>FY 2032</t>
  </si>
  <si>
    <t>FY 2033</t>
  </si>
  <si>
    <t>FY 2034</t>
  </si>
  <si>
    <t>FY 2035</t>
  </si>
  <si>
    <t>Existing Resources</t>
  </si>
  <si>
    <t>New Resources - Specified</t>
  </si>
  <si>
    <t>Total Conservation</t>
  </si>
  <si>
    <t>Self-Funded Conservation</t>
  </si>
  <si>
    <t>BP-12</t>
  </si>
  <si>
    <t>BP-14</t>
  </si>
  <si>
    <t>BP-16</t>
  </si>
  <si>
    <t>BP-18</t>
  </si>
  <si>
    <t>BP-20</t>
  </si>
  <si>
    <t xml:space="preserve">BP-22 </t>
  </si>
  <si>
    <t>BP-24</t>
  </si>
  <si>
    <t>Other (SNEERS, CORs, Green Exception)</t>
  </si>
  <si>
    <t>Aggregate</t>
  </si>
  <si>
    <t>SLF FY12-FY23</t>
  </si>
  <si>
    <t>SLF FY12-FY21</t>
  </si>
  <si>
    <t>SLF FY12-FY26</t>
  </si>
  <si>
    <t>Conservation Aggregated</t>
  </si>
  <si>
    <t>SLF FY22-FY26</t>
  </si>
  <si>
    <t>Non-Federal Resource</t>
  </si>
  <si>
    <t xml:space="preserve">Existing </t>
  </si>
  <si>
    <t>Removal</t>
  </si>
  <si>
    <t>New Specified</t>
  </si>
  <si>
    <t>Load Growth Adjustment</t>
  </si>
  <si>
    <t>CHWM Calculation</t>
  </si>
  <si>
    <t>Resources</t>
  </si>
  <si>
    <t>CHWM (2024)</t>
  </si>
  <si>
    <t>RHWM (2024)</t>
  </si>
  <si>
    <t>TRL (FY 2012)</t>
  </si>
  <si>
    <t xml:space="preserve">Load </t>
  </si>
  <si>
    <t>PF-Eligible</t>
  </si>
  <si>
    <t>CHWM (2022)</t>
  </si>
  <si>
    <t>RHWM (2022)</t>
  </si>
  <si>
    <t>Remove Headroom</t>
  </si>
  <si>
    <t>Pro Rata Scaling</t>
  </si>
  <si>
    <t>System Size</t>
  </si>
  <si>
    <t>Load Adjustment</t>
  </si>
  <si>
    <t>Scaling</t>
  </si>
  <si>
    <t>Provider of Choice CHWM</t>
  </si>
  <si>
    <t>Provider of Choice Above-RHWM</t>
  </si>
  <si>
    <t>Load Change</t>
  </si>
  <si>
    <t>Unscaled System Size</t>
  </si>
  <si>
    <t>Set Up Data</t>
  </si>
  <si>
    <t>CHWM w/adjustments</t>
  </si>
  <si>
    <t>Grant PUD</t>
  </si>
  <si>
    <t>Note: All data is in aMW</t>
  </si>
  <si>
    <t>Contract High Water Mark Calculation Model</t>
  </si>
  <si>
    <t>Contact information:</t>
  </si>
  <si>
    <t xml:space="preserve">post2028@bpa.gov </t>
  </si>
  <si>
    <t>Date released</t>
  </si>
  <si>
    <t>Context:</t>
  </si>
  <si>
    <t>Table of Contents</t>
  </si>
  <si>
    <t>Tab</t>
  </si>
  <si>
    <t>Description</t>
  </si>
  <si>
    <t>Info</t>
  </si>
  <si>
    <t xml:space="preserve">Tab provides context, calculations, and description and source of all data included in the workbook. </t>
  </si>
  <si>
    <t>Calculation</t>
  </si>
  <si>
    <t>Data</t>
  </si>
  <si>
    <t xml:space="preserve">Tab includes all data used in the CHWM calculation. </t>
  </si>
  <si>
    <t>Reference Data</t>
  </si>
  <si>
    <t>CHWM Equation:</t>
  </si>
  <si>
    <t>Above-RHWM Equation</t>
  </si>
  <si>
    <t xml:space="preserve">Data </t>
  </si>
  <si>
    <t>Category</t>
  </si>
  <si>
    <t xml:space="preserve">Description of Data </t>
  </si>
  <si>
    <t xml:space="preserve">Source Data </t>
  </si>
  <si>
    <t xml:space="preserve">Source Tab </t>
  </si>
  <si>
    <t>Tier 1 System Size</t>
  </si>
  <si>
    <t>N/A</t>
  </si>
  <si>
    <t xml:space="preserve">Addition of a new customer and associated CHWM for the Provider of Choice contract term. Default assumption is 100 aMW with no NLSLs, resources or conservation adjustment. If "Yes" is selected, it will include this "new utility" as part of the CHWM calculation. </t>
  </si>
  <si>
    <t>Total Retail Load Actuals</t>
  </si>
  <si>
    <t xml:space="preserve">TRL actuals from transparency net requirements process. </t>
  </si>
  <si>
    <t>June 2021 Capacity Data</t>
  </si>
  <si>
    <t>TRL_Energy</t>
  </si>
  <si>
    <t>Total Retail Load Forecast</t>
  </si>
  <si>
    <t>I_TRL</t>
  </si>
  <si>
    <t>New Large Single Loads</t>
  </si>
  <si>
    <t>I_NLSL</t>
  </si>
  <si>
    <t>Non-federal Existing Resources</t>
  </si>
  <si>
    <t>I_ER</t>
  </si>
  <si>
    <t>Non-federal New Specified Resources</t>
  </si>
  <si>
    <t>I_NR</t>
  </si>
  <si>
    <t>Non-federal SNEER, COR and Green Exception Resources</t>
  </si>
  <si>
    <t>I_ER_other</t>
  </si>
  <si>
    <t xml:space="preserve">Tab provides the CHWM calculation including determination for PF-eligible load. </t>
  </si>
  <si>
    <t>Green Cell</t>
  </si>
  <si>
    <t>Yellow Cell</t>
  </si>
  <si>
    <t xml:space="preserve">Cell value can be changed by entering a new number. No restrictions on inputs. </t>
  </si>
  <si>
    <t>Cell Color Guide</t>
  </si>
  <si>
    <t xml:space="preserve">BPA developed an updated CHWM calculation model to reflect the updated conceptual approach to how CHWMs would be calculated under Provider of Choice. As a reminder, CHWMs are an allocation of Tier 1 costs, not an allocation of the system or physical resources. Please note this model is for illustrative purposes only and are considered estimates to further conversations. The model does not reflect draft or final Provider of Choice policy. For questions about this spreadsheet, please email the Provider of Choice team at post2028@bpa.gov and/or reach out to your Power Account Executive. </t>
  </si>
  <si>
    <t xml:space="preserve">Cell value can be changed but restricted to pre-determined list of options. </t>
  </si>
  <si>
    <t>Load Growth Reduction</t>
  </si>
  <si>
    <t>No Growth</t>
  </si>
  <si>
    <t>BP-24 Billing Determinants Model</t>
  </si>
  <si>
    <t xml:space="preserve">System size can be reset to study a variety of system sizes. Default assumption is the 7,000 aMW fixed system proposed in the Provider of Choice Concept Paper. </t>
  </si>
  <si>
    <t>Headroom Adjustment</t>
  </si>
  <si>
    <t>Resource Removal</t>
  </si>
  <si>
    <t>September 2022 BPA Decision Letter</t>
  </si>
  <si>
    <t>Lists</t>
  </si>
  <si>
    <t>Scaling Calculation</t>
  </si>
  <si>
    <t>Not Available</t>
  </si>
  <si>
    <t xml:space="preserve">Hidden tab that enables the Calculation tab selections including some of the adjustment calculations. Any changes to the Data tab would be reflected in the Reference Data tab. </t>
  </si>
  <si>
    <t xml:space="preserve">Hidden tab that computes the scaling calculation for the Calculation tab selections. </t>
  </si>
  <si>
    <t xml:space="preserve">Hidden tab that includes the lists to create the pre-determined list of options in the Calculation tab. </t>
  </si>
  <si>
    <t xml:space="preserve">Existing resources are based on existing resources included in Exhibit A. Data is based on the data provided in the BP-24 Initial Proposal. This data is made available for FY 2022 - FY 2028. If a year is selected, existing resources will be deducted in the PF-eligible load calculation. If "No" is selected, existing resources will not be deducted in the PF-eligible load calculation. </t>
  </si>
  <si>
    <t xml:space="preserve">Small Non-dispatchable New Resource Treated Equivalently to an Existing Resource (SNEER), consumer-owned resource, and green exception resource amounts are included in Exhibit A. Data is based on the data provided in the BP-24 Initial Proposal. This data is made available for FY 2022 - FY 2028. If a year is selected, existing resources will be deducted in the PF-eligible load calculation. If "No" is selected, existing resources will not be deducted in the PF-eligible load calculation. </t>
  </si>
  <si>
    <t>RHWM Process Webpage</t>
  </si>
  <si>
    <t>Conservation Data - Rate Period</t>
  </si>
  <si>
    <t>Oct. 5 CHWM Calculation Model</t>
  </si>
  <si>
    <t xml:space="preserve">Resource removal is the amount of resource that has been approved to be removed from an utility's net requirement calculation. The amount that is approved to be removed would be added back to an utility's PF-eligible load. The data included in this model is limited to what has been made publically available but users are welcome to input their own assumptions. If "Yes" is selected, the resource amount presumed removed will be added back to a customer's PF-eligible load. If "No" is selected, there is no impact to the PF-eligible load calculation. </t>
  </si>
  <si>
    <t>The conservation adjustment takes into account self-funded conservation achieved during some defined time horizon of the Regional Dialogue contract term. The user is able to select the time horizon to be included as well as the percentage of that time horizon conservation to be included in the adjustment. If the adjustment is set to "Yes," the adjustment will be added back for setting the Provider or Choice CHWM. Selecting "No" will not include the adjustment in the calculation.  
~ Historical conservation data is based on conservation data reported through FY 2021. 
~ Future self-funded conservation is based on averaging conservation achieved over FY 2018 - 2021 and multiplying that number by the number of future years to be considered.</t>
  </si>
  <si>
    <t xml:space="preserve">The calculation is available on the Scaling Calculation tab. </t>
  </si>
  <si>
    <t>Scaling Adjustment</t>
  </si>
  <si>
    <t>NLSL data based on the BP-24 Initial Proposal forecast. The model includes all years provided in the billing determinant model. NLSLs are always deducted for CHWM determination as NLSLs are not eligible to be served at a PF rate.</t>
  </si>
  <si>
    <t xml:space="preserve">New specified resources are new resources included in Exhibit A. Data is based on the data provided in the BP-24 Initial Proposal. This data is made available for FY 2022 - FY 2028. If a year is selected, existing resources will be deducted in the PF-eligible load calculation. If "No" is selected, existing resources will not be deducted in the PF-eligible load calculation. </t>
  </si>
  <si>
    <t xml:space="preserve">Grant PUD has provided preliminary net requirement numbers that are included in the model. BPA is in the process of vetting these numbers and Grant PUD will be subject to the same net requirement process(is) other utilities are. The data is not pulled from the billing determinant model and is denoted in green. The base load assumption is set equal to the last Block purchase amount Grant PUD made from BPA prior to Regional Dialogue and is also denoted in green. </t>
  </si>
  <si>
    <t xml:space="preserve">Data used to calculate is available in the Data tab of this spreadsheet. </t>
  </si>
  <si>
    <t>The model offers two scaling options to apply if the aggregate CHWMs are larger than an agreed upon Tier 1 system size. 
~ Pro Rata: The reduction percentage is determined by subtracting the aggregate CHWMs from the agreed upon Tier system size and then divided by the Tier 1 system size. That percentage is then applied across all utilities as an equal reduction in their eligible CHWM. 
~ Load Growth Reduction: This constrains the reduction to load growth utilities only. The reduction percentage is determined by subtracting the aggregate CHWMs from the agreed upon Tier system size and then divides by the aggregate load growth applied to CHWMs. Then the percentage is reduced only from those utilities that benefit from the load growth adjustment.</t>
  </si>
  <si>
    <t>PF-Eligible Load in Index Year</t>
  </si>
  <si>
    <t>PF-Eligible Load in Index Year Calculation</t>
  </si>
  <si>
    <t>Total Retail Load</t>
  </si>
  <si>
    <t>New Large Single Load</t>
  </si>
  <si>
    <t>Base Allowance</t>
  </si>
  <si>
    <t xml:space="preserve">The base allowance is the number to which PF-eligible load in the index year is compared in order to determine headroom, conservation and load growth adjustments. The base allowance is based on CHWM and RHWM values from the bi-annual RHWM process. Values from the 2022 and 2024 processes are included as options in the model. </t>
  </si>
  <si>
    <t xml:space="preserve">The headroom adjustment applies to utilities whose PF-eligible load in the index year is lower than their base allowance. The adjustment subtracts PF-eligible load in the index year from the base allowance If "Yes" is selected, the adjustment reduces a CHWM. If "No" is selected, the adjustment is not included in the calculation. The user has the ability to adjust what percentage of headroom is reduced in the adjustment. </t>
  </si>
  <si>
    <t xml:space="preserve">The load growth adjustment applies to utilities whose PF-eligible load in the index year is greater than their base allowance. The adjustment allows a user to select the same base allowance used to calculate the load growth adjustment and then determine what percent of load growth should be added back in as part of the load growth adjustment. If the adjustment is set to "Yes," the adjustment will be added back for setting the Provider or Choice CHWM. Selecting "No" will not include the adjustment in the calculation.  </t>
  </si>
  <si>
    <t>Index Year</t>
  </si>
  <si>
    <t xml:space="preserve">The index year is the year in which Provider of Choice CHWMs will be reset. The model allows for the user to select the index year in all of the elements that make up the PF-eligible load calcualtion (TRL, NLSLs and resource selection). </t>
  </si>
  <si>
    <t>PF-Eligible Load in Index Year Equation</t>
  </si>
  <si>
    <t xml:space="preserve">TRL data based on the BP-24 Initial Proposal forecast. The model includes all years provided in the billing determinant model. 2022 and 2023 data is from BP-22 vintage forecast. 2024 forward are based on 2024 RHWM process vintage.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</si>
</sst>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_(* \(#,##0.00\);_(* &quot;-&quot;????_);_(@_)"/>
    <numFmt numFmtId="165" formatCode="_(* #,##0.00000_);_(* \(#,##0.00000\);_(* &quot;-&quot;??_);_(@_)"/>
  </numFmts>
  <fonts count="24">
    <font>
      <sz val="11"/>
      <color theme="1"/>
      <name val="Calibri"/>
      <family val="2"/>
      <scheme val="minor"/>
    </font>
    <font>
      <sz val="10"/>
      <name val="Arial"/>
      <family val="2"/>
    </font>
    <font>
      <sz val="11"/>
      <color theme="1"/>
      <name val="Arial"/>
      <family val="2"/>
    </font>
    <font>
      <b/>
      <sz val="11"/>
      <color theme="1"/>
      <name val="Arial"/>
      <family val="2"/>
    </font>
    <font>
      <b/>
      <i/>
      <sz val="11"/>
      <color rgb="FF003C71"/>
      <name val="Arial"/>
      <family val="2"/>
    </font>
    <font>
      <b/>
      <sz val="11"/>
      <color rgb="FF003C71"/>
      <name val="Arial"/>
      <family val="2"/>
    </font>
    <font>
      <b/>
      <sz val="11"/>
      <name val="Arial"/>
      <family val="2"/>
    </font>
    <font>
      <sz val="11"/>
      <name val="Arial"/>
      <family val="2"/>
    </font>
    <font>
      <b/>
      <sz val="11"/>
      <color theme="0"/>
      <name val="Arial"/>
      <family val="2"/>
    </font>
    <font>
      <sz val="11"/>
      <color rgb="FFFF0000"/>
      <name val="Arial"/>
      <family val="2"/>
    </font>
    <font>
      <b/>
      <sz val="8"/>
      <name val="Arial"/>
      <family val="2"/>
    </font>
    <font>
      <u val="single"/>
      <sz val="11"/>
      <color theme="10"/>
      <name val="Calibri"/>
      <family val="2"/>
      <scheme val="minor"/>
    </font>
    <font>
      <b/>
      <sz val="10"/>
      <name val="Arial"/>
      <family val="2"/>
    </font>
    <font>
      <sz val="11"/>
      <color theme="9"/>
      <name val="Arial"/>
      <family val="2"/>
    </font>
    <font>
      <b/>
      <sz val="14"/>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2"/>
      <color theme="10"/>
      <name val="Arial"/>
      <family val="2"/>
    </font>
    <font>
      <sz val="12"/>
      <name val="Arial"/>
      <family val="2"/>
    </font>
    <font>
      <sz val="14"/>
      <color theme="1"/>
      <name val="Calibri"/>
      <family val="2"/>
    </font>
    <font>
      <i/>
      <sz val="11"/>
      <color theme="1"/>
      <name val="Arial"/>
      <family val="2"/>
    </font>
    <font>
      <i/>
      <sz val="11"/>
      <color rgb="FF000000"/>
      <name val="Arial"/>
      <family val="2"/>
    </font>
  </fonts>
  <fills count="11">
    <fill>
      <patternFill/>
    </fill>
    <fill>
      <patternFill patternType="gray125"/>
    </fill>
    <fill>
      <patternFill patternType="solid">
        <fgColor rgb="FF003C71"/>
        <bgColor indexed="64"/>
      </patternFill>
    </fill>
    <fill>
      <patternFill patternType="solid">
        <fgColor rgb="FFF1B434"/>
        <bgColor indexed="64"/>
      </patternFill>
    </fill>
    <fill>
      <patternFill patternType="solid">
        <fgColor theme="0" tint="-0.04997999966144562"/>
        <bgColor indexed="64"/>
      </patternFill>
    </fill>
    <fill>
      <patternFill patternType="solid">
        <fgColor rgb="FF658D1B"/>
        <bgColor indexed="64"/>
      </patternFill>
    </fill>
    <fill>
      <patternFill patternType="solid">
        <fgColor theme="4" tint="0.7999799847602844"/>
        <bgColor indexed="64"/>
      </patternFill>
    </fill>
    <fill>
      <patternFill patternType="solid">
        <fgColor theme="0"/>
        <bgColor indexed="64"/>
      </patternFill>
    </fill>
    <fill>
      <patternFill patternType="solid">
        <fgColor rgb="FF6BA4B8"/>
        <bgColor indexed="64"/>
      </patternFill>
    </fill>
    <fill>
      <patternFill patternType="solid">
        <fgColor rgb="FF9BCFFF"/>
        <bgColor indexed="64"/>
      </patternFill>
    </fill>
    <fill>
      <patternFill patternType="solid">
        <fgColor rgb="FFA7C9D5"/>
        <bgColor indexed="64"/>
      </patternFill>
    </fill>
  </fills>
  <borders count="60">
    <border>
      <left/>
      <right/>
      <top/>
      <bottom/>
      <diagonal/>
    </border>
    <border>
      <left style="medium"/>
      <right style="thin"/>
      <top/>
      <bottom/>
    </border>
    <border>
      <left style="thin"/>
      <right style="thin"/>
      <top/>
      <bottom/>
    </border>
    <border>
      <left/>
      <right style="medium"/>
      <top/>
      <bottom/>
    </border>
    <border>
      <left/>
      <right style="thin"/>
      <top/>
      <bottom/>
    </border>
    <border>
      <left style="medium"/>
      <right style="medium"/>
      <top style="medium"/>
      <bottom style="medium"/>
    </border>
    <border>
      <left style="medium"/>
      <right/>
      <top style="medium"/>
      <bottom style="medium"/>
    </border>
    <border>
      <left style="thin"/>
      <right style="thin"/>
      <top/>
      <bottom style="medium"/>
    </border>
    <border>
      <left/>
      <right style="medium"/>
      <top/>
      <bottom style="medium"/>
    </border>
    <border>
      <left style="medium"/>
      <right style="medium"/>
      <top/>
      <bottom/>
    </border>
    <border>
      <left style="medium"/>
      <right style="medium"/>
      <top/>
      <bottom style="medium"/>
    </border>
    <border>
      <left/>
      <right/>
      <top/>
      <bottom style="medium"/>
    </border>
    <border>
      <left style="thin"/>
      <right/>
      <top/>
      <bottom style="medium"/>
    </border>
    <border>
      <left style="thin"/>
      <right style="thin"/>
      <top style="thin"/>
      <bottom style="medium"/>
    </border>
    <border>
      <left style="medium"/>
      <right/>
      <top/>
      <bottom style="medium"/>
    </border>
    <border>
      <left style="medium"/>
      <right/>
      <top/>
      <bottom/>
    </border>
    <border>
      <left/>
      <right style="thin"/>
      <top/>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medium"/>
      <top/>
      <bottom/>
    </border>
    <border>
      <left/>
      <right style="medium"/>
      <top style="medium"/>
      <bottom style="medium"/>
    </border>
    <border>
      <left style="medium"/>
      <right style="thin"/>
      <top style="medium"/>
      <bottom style="medium"/>
    </border>
    <border>
      <left/>
      <right/>
      <top style="thin"/>
      <bottom style="medium"/>
    </border>
    <border>
      <left style="thin"/>
      <right style="medium"/>
      <top style="thin"/>
      <bottom style="medium"/>
    </border>
    <border>
      <left style="thin"/>
      <right/>
      <top style="medium"/>
      <bottom style="medium"/>
    </border>
    <border>
      <left style="medium"/>
      <right/>
      <top style="medium"/>
      <bottom/>
    </border>
    <border>
      <left style="thin"/>
      <right/>
      <top/>
      <bottom/>
    </border>
    <border>
      <left style="medium"/>
      <right/>
      <top style="thin"/>
      <bottom style="medium"/>
    </border>
    <border>
      <left/>
      <right/>
      <top style="medium"/>
      <bottom/>
    </border>
    <border>
      <left style="medium"/>
      <right style="medium"/>
      <top style="medium"/>
      <bottom/>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right style="medium"/>
      <top style="medium"/>
      <bottom/>
    </border>
    <border>
      <left style="thin"/>
      <right style="thin"/>
      <top/>
      <bottom style="thin"/>
    </border>
    <border>
      <left style="thin"/>
      <right style="medium"/>
      <top/>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border>
    <border>
      <left style="thin"/>
      <right style="medium"/>
      <top/>
      <bottom style="mediu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medium"/>
      <right/>
      <top style="medium"/>
      <bottom style="thin"/>
    </border>
    <border>
      <left style="medium"/>
      <right/>
      <top style="thin"/>
      <bottom style="thin"/>
    </border>
    <border>
      <left style="thin"/>
      <right style="thin"/>
      <top style="medium"/>
      <bottom style="thin"/>
    </border>
    <border>
      <left style="thin"/>
      <right style="thin"/>
      <top style="medium"/>
      <bottom/>
    </border>
    <border>
      <left/>
      <right/>
      <top style="medium"/>
      <bottom style="thin"/>
    </border>
    <border>
      <left style="medium"/>
      <right/>
      <top/>
      <bottom style="thin"/>
    </border>
    <border>
      <left/>
      <right style="thin"/>
      <top style="thin"/>
      <bottom/>
    </border>
    <border>
      <left/>
      <right style="thin"/>
      <top/>
      <bottom style="thin"/>
    </border>
    <border>
      <left/>
      <right style="thin"/>
      <top style="medium"/>
      <bottom/>
    </border>
    <border>
      <left/>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1" fillId="0" borderId="0" applyNumberFormat="0" applyFill="0" applyBorder="0" applyAlignment="0" applyProtection="0"/>
  </cellStyleXfs>
  <cellXfs count="297">
    <xf numFmtId="0" fontId="0" fillId="0" borderId="0" xfId="0"/>
    <xf numFmtId="0" fontId="2" fillId="0" borderId="0" xfId="0" applyFont="1"/>
    <xf numFmtId="0" fontId="3" fillId="0" borderId="0" xfId="0" applyFont="1"/>
    <xf numFmtId="0" fontId="2" fillId="0" borderId="0" xfId="0" applyFont="1" applyBorder="1"/>
    <xf numFmtId="0" fontId="2" fillId="0" borderId="0" xfId="0" applyFont="1" applyFill="1" applyBorder="1"/>
    <xf numFmtId="2" fontId="2" fillId="0" borderId="1" xfId="0" applyNumberFormat="1" applyFont="1" applyBorder="1"/>
    <xf numFmtId="2" fontId="2" fillId="0" borderId="0" xfId="0" applyNumberFormat="1" applyFont="1" applyFill="1" applyBorder="1"/>
    <xf numFmtId="2" fontId="2" fillId="0" borderId="2" xfId="0" applyNumberFormat="1" applyFont="1" applyFill="1" applyBorder="1"/>
    <xf numFmtId="2" fontId="2" fillId="0" borderId="3" xfId="0" applyNumberFormat="1" applyFont="1" applyFill="1" applyBorder="1"/>
    <xf numFmtId="2" fontId="2" fillId="0" borderId="1" xfId="0" applyNumberFormat="1" applyFont="1" applyFill="1" applyBorder="1"/>
    <xf numFmtId="2" fontId="2" fillId="0" borderId="4" xfId="0" applyNumberFormat="1" applyFont="1" applyFill="1" applyBorder="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 fontId="7" fillId="0" borderId="9" xfId="20" applyNumberFormat="1" applyFont="1" applyFill="1" applyBorder="1" applyAlignment="1">
      <alignment horizontal="center"/>
      <protection/>
    </xf>
    <xf numFmtId="1" fontId="7" fillId="0" borderId="10" xfId="20" applyNumberFormat="1" applyFont="1" applyFill="1" applyBorder="1" applyAlignment="1">
      <alignment horizontal="center"/>
      <protection/>
    </xf>
    <xf numFmtId="0" fontId="2" fillId="0" borderId="0" xfId="0" applyFont="1" applyFill="1"/>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2" fillId="0" borderId="2" xfId="0" applyNumberFormat="1" applyFont="1" applyBorder="1"/>
    <xf numFmtId="2" fontId="2" fillId="0" borderId="3" xfId="0" applyNumberFormat="1" applyFont="1" applyBorder="1"/>
    <xf numFmtId="0" fontId="6" fillId="0" borderId="14" xfId="0" applyFont="1" applyFill="1" applyBorder="1" applyAlignment="1">
      <alignment horizontal="center" vertical="center" wrapText="1"/>
    </xf>
    <xf numFmtId="2" fontId="2" fillId="0" borderId="15" xfId="0" applyNumberFormat="1" applyFont="1" applyBorder="1"/>
    <xf numFmtId="2" fontId="2" fillId="0" borderId="0" xfId="0" applyNumberFormat="1" applyFont="1" applyBorder="1"/>
    <xf numFmtId="2" fontId="2" fillId="0" borderId="4" xfId="0" applyNumberFormat="1" applyFont="1" applyBorder="1"/>
    <xf numFmtId="43" fontId="2" fillId="0" borderId="2" xfId="0" applyNumberFormat="1" applyFont="1" applyFill="1" applyBorder="1"/>
    <xf numFmtId="2" fontId="7" fillId="0" borderId="16" xfId="0" applyNumberFormat="1" applyFont="1" applyFill="1" applyBorder="1" applyAlignment="1">
      <alignment horizontal="right"/>
    </xf>
    <xf numFmtId="43" fontId="2" fillId="0" borderId="0" xfId="0" applyNumberFormat="1" applyFont="1" applyFill="1" applyBorder="1"/>
    <xf numFmtId="43" fontId="2" fillId="0" borderId="3" xfId="0" applyNumberFormat="1" applyFont="1" applyFill="1" applyBorder="1"/>
    <xf numFmtId="2" fontId="2" fillId="0" borderId="15" xfId="0" applyNumberFormat="1" applyFont="1" applyFill="1" applyBorder="1"/>
    <xf numFmtId="2" fontId="7" fillId="0" borderId="15" xfId="20" applyNumberFormat="1" applyFont="1" applyFill="1" applyBorder="1" applyAlignment="1">
      <alignment horizontal="right"/>
      <protection/>
    </xf>
    <xf numFmtId="0" fontId="2" fillId="0" borderId="0" xfId="0" applyFont="1" applyFill="1" applyAlignment="1">
      <alignment horizontal="right"/>
    </xf>
    <xf numFmtId="0" fontId="2" fillId="0" borderId="0" xfId="0" applyFont="1" applyAlignment="1">
      <alignment horizontal="right"/>
    </xf>
    <xf numFmtId="0" fontId="3" fillId="0" borderId="6" xfId="0" applyFont="1" applyBorder="1" applyAlignment="1">
      <alignment horizontal="center" wrapText="1"/>
    </xf>
    <xf numFmtId="0" fontId="2" fillId="0" borderId="0" xfId="0" applyFont="1" applyFill="1" applyBorder="1" applyAlignment="1">
      <alignment horizontal="right"/>
    </xf>
    <xf numFmtId="0" fontId="3" fillId="0" borderId="17" xfId="0" applyFont="1" applyBorder="1" applyAlignment="1">
      <alignment horizontal="center" wrapText="1"/>
    </xf>
    <xf numFmtId="2" fontId="7" fillId="0" borderId="2" xfId="20" applyNumberFormat="1" applyFont="1" applyFill="1" applyBorder="1" applyAlignment="1">
      <alignment horizontal="right"/>
      <protection/>
    </xf>
    <xf numFmtId="0" fontId="3" fillId="0" borderId="18" xfId="0" applyFont="1" applyBorder="1" applyAlignment="1">
      <alignment horizontal="center" wrapText="1"/>
    </xf>
    <xf numFmtId="0" fontId="3" fillId="0" borderId="19" xfId="0" applyFont="1" applyBorder="1" applyAlignment="1">
      <alignment horizontal="center" wrapText="1"/>
    </xf>
    <xf numFmtId="2" fontId="7" fillId="0" borderId="20" xfId="20" applyNumberFormat="1" applyFont="1" applyFill="1" applyBorder="1" applyAlignment="1">
      <alignment horizontal="right"/>
      <protection/>
    </xf>
    <xf numFmtId="0" fontId="3" fillId="0" borderId="21" xfId="0" applyFont="1" applyBorder="1" applyAlignment="1">
      <alignment horizontal="center" wrapText="1"/>
    </xf>
    <xf numFmtId="2" fontId="7" fillId="0" borderId="3" xfId="20" applyNumberFormat="1" applyFont="1" applyFill="1" applyBorder="1" applyAlignment="1">
      <alignment horizontal="right"/>
      <protection/>
    </xf>
    <xf numFmtId="0" fontId="3" fillId="0" borderId="22" xfId="0" applyFont="1" applyBorder="1" applyAlignment="1">
      <alignment horizont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2" fontId="2" fillId="0" borderId="20" xfId="0" applyNumberFormat="1" applyFont="1" applyBorder="1"/>
    <xf numFmtId="1" fontId="7" fillId="0" borderId="15" xfId="20" applyNumberFormat="1" applyFont="1" applyFill="1" applyBorder="1" applyAlignment="1">
      <alignment horizontal="left"/>
      <protection/>
    </xf>
    <xf numFmtId="1" fontId="7" fillId="0" borderId="14" xfId="20" applyNumberFormat="1" applyFont="1" applyFill="1" applyBorder="1" applyAlignment="1">
      <alignment horizontal="left"/>
      <protection/>
    </xf>
    <xf numFmtId="0" fontId="2" fillId="0" borderId="6" xfId="0" applyFont="1" applyBorder="1"/>
    <xf numFmtId="2" fontId="2" fillId="0" borderId="17" xfId="0" applyNumberFormat="1" applyFont="1" applyBorder="1"/>
    <xf numFmtId="2" fontId="2" fillId="0" borderId="21" xfId="0" applyNumberFormat="1" applyFont="1" applyBorder="1"/>
    <xf numFmtId="2" fontId="7" fillId="0" borderId="0" xfId="0" applyNumberFormat="1" applyFont="1" applyFill="1" applyBorder="1" applyAlignment="1">
      <alignment horizontal="right"/>
    </xf>
    <xf numFmtId="2" fontId="7" fillId="0" borderId="2" xfId="0" applyNumberFormat="1" applyFont="1" applyFill="1" applyBorder="1" applyAlignment="1">
      <alignment horizontal="right"/>
    </xf>
    <xf numFmtId="2" fontId="2" fillId="0" borderId="6" xfId="0" applyNumberFormat="1" applyFont="1" applyBorder="1"/>
    <xf numFmtId="2" fontId="2" fillId="0" borderId="18" xfId="0" applyNumberFormat="1" applyFont="1" applyBorder="1"/>
    <xf numFmtId="2" fontId="2" fillId="0" borderId="22" xfId="0" applyNumberFormat="1" applyFont="1" applyBorder="1"/>
    <xf numFmtId="2" fontId="2" fillId="0" borderId="19" xfId="0" applyNumberFormat="1" applyFont="1" applyBorder="1"/>
    <xf numFmtId="2" fontId="2" fillId="0" borderId="25" xfId="0" applyNumberFormat="1" applyFont="1" applyBorder="1"/>
    <xf numFmtId="0" fontId="2" fillId="0" borderId="2" xfId="0" applyFont="1" applyBorder="1"/>
    <xf numFmtId="0" fontId="8" fillId="2" borderId="26" xfId="0" applyFont="1" applyFill="1" applyBorder="1"/>
    <xf numFmtId="0" fontId="7" fillId="0" borderId="0" xfId="0" applyFont="1" applyFill="1" applyBorder="1" applyAlignment="1">
      <alignment horizontal="center" vertical="center" wrapText="1"/>
    </xf>
    <xf numFmtId="0" fontId="2" fillId="0" borderId="0" xfId="0" applyFont="1" applyBorder="1" applyAlignment="1">
      <alignment horizontal="right"/>
    </xf>
    <xf numFmtId="0" fontId="7" fillId="0" borderId="0" xfId="0" applyFont="1" applyFill="1" applyBorder="1"/>
    <xf numFmtId="0" fontId="3" fillId="0" borderId="5" xfId="0" applyFont="1" applyBorder="1" applyAlignment="1">
      <alignment horizontal="left" wrapText="1"/>
    </xf>
    <xf numFmtId="1" fontId="7" fillId="0" borderId="6" xfId="20" applyNumberFormat="1" applyFont="1" applyFill="1" applyBorder="1" applyAlignment="1">
      <alignment horizontal="left"/>
      <protection/>
    </xf>
    <xf numFmtId="43" fontId="2" fillId="0" borderId="15" xfId="0" applyNumberFormat="1" applyFont="1" applyBorder="1"/>
    <xf numFmtId="43" fontId="2" fillId="0" borderId="0" xfId="0" applyNumberFormat="1" applyFont="1" applyBorder="1"/>
    <xf numFmtId="43" fontId="2" fillId="0" borderId="3" xfId="0" applyNumberFormat="1" applyFont="1" applyBorder="1"/>
    <xf numFmtId="43" fontId="2" fillId="0" borderId="2" xfId="0" applyNumberFormat="1" applyFont="1" applyBorder="1"/>
    <xf numFmtId="43" fontId="2" fillId="0" borderId="6" xfId="0" applyNumberFormat="1" applyFont="1" applyBorder="1"/>
    <xf numFmtId="43" fontId="2" fillId="0" borderId="18" xfId="0" applyNumberFormat="1" applyFont="1" applyBorder="1"/>
    <xf numFmtId="43" fontId="2" fillId="0" borderId="17" xfId="0" applyNumberFormat="1" applyFont="1" applyBorder="1"/>
    <xf numFmtId="43" fontId="2" fillId="0" borderId="21" xfId="0" applyNumberFormat="1" applyFont="1" applyBorder="1"/>
    <xf numFmtId="43" fontId="2" fillId="0" borderId="27" xfId="0" applyNumberFormat="1" applyFont="1" applyBorder="1"/>
    <xf numFmtId="43" fontId="2" fillId="0" borderId="25" xfId="0" applyNumberFormat="1" applyFont="1" applyBorder="1"/>
    <xf numFmtId="43" fontId="2" fillId="0" borderId="9" xfId="0" applyNumberFormat="1" applyFont="1" applyBorder="1"/>
    <xf numFmtId="43" fontId="2" fillId="0" borderId="5" xfId="0" applyNumberFormat="1" applyFont="1" applyBorder="1"/>
    <xf numFmtId="0" fontId="3" fillId="3" borderId="1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43" fontId="2" fillId="0" borderId="1" xfId="0" applyNumberFormat="1" applyFont="1" applyBorder="1"/>
    <xf numFmtId="43" fontId="2" fillId="0" borderId="22" xfId="0" applyNumberFormat="1" applyFont="1" applyBorder="1"/>
    <xf numFmtId="164" fontId="7" fillId="0" borderId="2" xfId="0" applyNumberFormat="1" applyFont="1" applyFill="1" applyBorder="1" applyAlignment="1">
      <alignment horizontal="left" indent="1"/>
    </xf>
    <xf numFmtId="164" fontId="7" fillId="0" borderId="2" xfId="0" applyNumberFormat="1" applyFont="1" applyFill="1" applyBorder="1"/>
    <xf numFmtId="2" fontId="7" fillId="0" borderId="4" xfId="0" applyNumberFormat="1" applyFont="1" applyBorder="1"/>
    <xf numFmtId="164" fontId="7" fillId="0" borderId="15" xfId="0" applyNumberFormat="1" applyFont="1" applyFill="1" applyBorder="1"/>
    <xf numFmtId="164" fontId="7" fillId="0" borderId="3" xfId="0" applyNumberFormat="1" applyFont="1" applyFill="1" applyBorder="1"/>
    <xf numFmtId="0" fontId="3" fillId="3" borderId="28" xfId="0" applyFont="1" applyFill="1" applyBorder="1" applyAlignment="1">
      <alignment horizontal="center" vertical="center"/>
    </xf>
    <xf numFmtId="0" fontId="3" fillId="0" borderId="0" xfId="0" applyFont="1" applyFill="1"/>
    <xf numFmtId="0" fontId="3" fillId="0" borderId="6" xfId="0" applyFont="1" applyFill="1" applyBorder="1" applyAlignment="1">
      <alignment horizontal="left" wrapText="1"/>
    </xf>
    <xf numFmtId="43" fontId="2" fillId="0" borderId="0" xfId="0" applyNumberFormat="1" applyFont="1"/>
    <xf numFmtId="0" fontId="2" fillId="0" borderId="0" xfId="0" applyFont="1" applyAlignment="1">
      <alignment wrapText="1"/>
    </xf>
    <xf numFmtId="10" fontId="2" fillId="0" borderId="0" xfId="15" applyNumberFormat="1" applyFont="1"/>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2" fontId="2" fillId="0" borderId="9" xfId="0" applyNumberFormat="1" applyFont="1" applyBorder="1"/>
    <xf numFmtId="2" fontId="2" fillId="0" borderId="14" xfId="0" applyNumberFormat="1" applyFont="1" applyBorder="1"/>
    <xf numFmtId="2" fontId="2" fillId="0" borderId="11" xfId="0" applyNumberFormat="1" applyFont="1" applyBorder="1"/>
    <xf numFmtId="2" fontId="2" fillId="0" borderId="10" xfId="0" applyNumberFormat="1" applyFont="1" applyBorder="1"/>
    <xf numFmtId="2" fontId="2" fillId="0" borderId="8" xfId="0" applyNumberFormat="1" applyFont="1" applyBorder="1"/>
    <xf numFmtId="0" fontId="6" fillId="0" borderId="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7" fillId="0" borderId="9" xfId="20" applyNumberFormat="1" applyFont="1" applyFill="1" applyBorder="1" applyAlignment="1">
      <alignment horizontal="right"/>
      <protection/>
    </xf>
    <xf numFmtId="2" fontId="7" fillId="0" borderId="10" xfId="20" applyNumberFormat="1" applyFont="1" applyFill="1" applyBorder="1" applyAlignment="1">
      <alignment horizontal="right"/>
      <protection/>
    </xf>
    <xf numFmtId="0" fontId="6" fillId="4" borderId="10" xfId="0" applyFont="1" applyFill="1" applyBorder="1" applyAlignment="1">
      <alignment horizontal="center" vertical="center" wrapText="1"/>
    </xf>
    <xf numFmtId="2" fontId="2" fillId="0" borderId="9" xfId="0" applyNumberFormat="1" applyFont="1" applyFill="1" applyBorder="1"/>
    <xf numFmtId="2" fontId="2" fillId="0" borderId="14" xfId="0" applyNumberFormat="1" applyFont="1" applyFill="1" applyBorder="1"/>
    <xf numFmtId="2" fontId="2" fillId="0" borderId="8" xfId="0" applyNumberFormat="1" applyFont="1" applyFill="1" applyBorder="1"/>
    <xf numFmtId="2" fontId="2" fillId="0" borderId="11" xfId="0" applyNumberFormat="1" applyFont="1" applyFill="1" applyBorder="1"/>
    <xf numFmtId="0" fontId="6" fillId="0" borderId="29" xfId="0" applyFont="1" applyFill="1" applyBorder="1" applyAlignment="1">
      <alignment horizontal="center"/>
    </xf>
    <xf numFmtId="43" fontId="2" fillId="0" borderId="8" xfId="0" applyNumberFormat="1" applyFont="1" applyFill="1" applyBorder="1"/>
    <xf numFmtId="0" fontId="6" fillId="0" borderId="30" xfId="0" applyFont="1" applyFill="1" applyBorder="1" applyAlignment="1">
      <alignment vertical="center" wrapText="1"/>
    </xf>
    <xf numFmtId="2" fontId="7" fillId="0" borderId="9" xfId="0" applyNumberFormat="1" applyFont="1" applyFill="1" applyBorder="1"/>
    <xf numFmtId="2" fontId="7" fillId="0" borderId="10" xfId="0" applyNumberFormat="1" applyFont="1" applyFill="1" applyBorder="1"/>
    <xf numFmtId="2" fontId="1" fillId="0" borderId="3" xfId="0" applyNumberFormat="1" applyFont="1" applyFill="1" applyBorder="1"/>
    <xf numFmtId="2" fontId="1" fillId="0" borderId="8" xfId="0" applyNumberFormat="1" applyFont="1" applyFill="1" applyBorder="1"/>
    <xf numFmtId="0" fontId="10" fillId="0" borderId="30" xfId="0" applyFont="1" applyFill="1" applyBorder="1" applyAlignment="1">
      <alignment horizontal="center" wrapText="1"/>
    </xf>
    <xf numFmtId="2" fontId="1" fillId="0" borderId="9" xfId="0" applyNumberFormat="1" applyFont="1" applyFill="1" applyBorder="1"/>
    <xf numFmtId="2" fontId="1" fillId="0" borderId="10" xfId="0" applyNumberFormat="1" applyFont="1" applyFill="1" applyBorder="1"/>
    <xf numFmtId="0" fontId="3" fillId="0" borderId="30" xfId="0" applyFont="1" applyBorder="1" applyAlignment="1">
      <alignment horizontal="center" vertical="center" wrapText="1"/>
    </xf>
    <xf numFmtId="0" fontId="2" fillId="0" borderId="15" xfId="0" applyFont="1" applyBorder="1"/>
    <xf numFmtId="0" fontId="2" fillId="0" borderId="14" xfId="0" applyFont="1" applyBorder="1"/>
    <xf numFmtId="0" fontId="2" fillId="0" borderId="11" xfId="0" applyFont="1" applyBorder="1"/>
    <xf numFmtId="0" fontId="3" fillId="3" borderId="0" xfId="0" applyFont="1" applyFill="1" applyAlignment="1">
      <alignment horizontal="center"/>
    </xf>
    <xf numFmtId="0" fontId="8" fillId="5" borderId="0" xfId="0" applyFont="1" applyFill="1" applyAlignment="1">
      <alignment horizontal="center"/>
    </xf>
    <xf numFmtId="0" fontId="3" fillId="3" borderId="31" xfId="0" applyFont="1" applyFill="1" applyBorder="1" applyAlignment="1">
      <alignment horizontal="center" vertical="center"/>
    </xf>
    <xf numFmtId="9" fontId="8" fillId="5" borderId="31" xfId="15" applyFont="1" applyFill="1" applyBorder="1" applyAlignment="1">
      <alignment horizontal="center"/>
    </xf>
    <xf numFmtId="1" fontId="3" fillId="3" borderId="31" xfId="15" applyNumberFormat="1" applyFont="1" applyFill="1" applyBorder="1" applyAlignment="1">
      <alignment horizontal="center"/>
    </xf>
    <xf numFmtId="0" fontId="6" fillId="0" borderId="2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 fillId="0" borderId="29" xfId="0" applyFont="1" applyBorder="1" applyAlignment="1">
      <alignment horizontal="center" vertical="center" wrapText="1"/>
    </xf>
    <xf numFmtId="2" fontId="7" fillId="0" borderId="5" xfId="0" applyNumberFormat="1" applyFont="1" applyFill="1" applyBorder="1"/>
    <xf numFmtId="164" fontId="13" fillId="0" borderId="15" xfId="0" applyNumberFormat="1" applyFont="1" applyFill="1" applyBorder="1"/>
    <xf numFmtId="164" fontId="13" fillId="0" borderId="2" xfId="0" applyNumberFormat="1" applyFont="1" applyFill="1" applyBorder="1"/>
    <xf numFmtId="164" fontId="13" fillId="0" borderId="3" xfId="0" applyNumberFormat="1" applyFont="1" applyFill="1" applyBorder="1"/>
    <xf numFmtId="43" fontId="13" fillId="0" borderId="0" xfId="0" applyNumberFormat="1" applyFont="1" applyFill="1" applyBorder="1"/>
    <xf numFmtId="43" fontId="13" fillId="0" borderId="2" xfId="0" applyNumberFormat="1" applyFont="1" applyFill="1" applyBorder="1"/>
    <xf numFmtId="2" fontId="13" fillId="0" borderId="0" xfId="0" applyNumberFormat="1" applyFont="1" applyFill="1" applyBorder="1"/>
    <xf numFmtId="2" fontId="13" fillId="0" borderId="15" xfId="0" applyNumberFormat="1" applyFont="1" applyFill="1" applyBorder="1"/>
    <xf numFmtId="2" fontId="13" fillId="0" borderId="2" xfId="0" applyNumberFormat="1" applyFont="1" applyFill="1" applyBorder="1"/>
    <xf numFmtId="2" fontId="13" fillId="0" borderId="3" xfId="0" applyNumberFormat="1" applyFont="1" applyFill="1" applyBorder="1"/>
    <xf numFmtId="0" fontId="14" fillId="0" borderId="0" xfId="0" applyFont="1"/>
    <xf numFmtId="0" fontId="15" fillId="0" borderId="0" xfId="21" applyFont="1"/>
    <xf numFmtId="14" fontId="2" fillId="0" borderId="0" xfId="0" applyNumberFormat="1" applyFont="1" applyAlignment="1">
      <alignment horizontal="left"/>
    </xf>
    <xf numFmtId="0" fontId="16" fillId="0" borderId="0" xfId="0" applyFont="1"/>
    <xf numFmtId="0" fontId="17" fillId="0" borderId="0" xfId="0" applyFont="1" applyBorder="1" applyAlignment="1">
      <alignment vertical="top" wrapText="1"/>
    </xf>
    <xf numFmtId="0" fontId="17" fillId="0" borderId="0" xfId="0" applyFont="1" applyBorder="1" applyAlignment="1">
      <alignment horizontal="left" vertical="top" wrapText="1"/>
    </xf>
    <xf numFmtId="0" fontId="18" fillId="2" borderId="22" xfId="0" applyFont="1" applyFill="1" applyBorder="1"/>
    <xf numFmtId="0" fontId="19" fillId="0" borderId="32" xfId="21" applyFont="1" applyBorder="1" applyAlignment="1">
      <alignment horizontal="left" vertical="top" wrapText="1"/>
    </xf>
    <xf numFmtId="0" fontId="19" fillId="0" borderId="33" xfId="21" applyFont="1" applyBorder="1" applyAlignment="1">
      <alignment horizontal="left" vertical="top" wrapText="1"/>
    </xf>
    <xf numFmtId="0" fontId="19" fillId="0" borderId="34" xfId="21" applyFont="1" applyBorder="1" applyAlignment="1">
      <alignment horizontal="left" vertical="top" wrapText="1"/>
    </xf>
    <xf numFmtId="0" fontId="16" fillId="0" borderId="0" xfId="0" applyFont="1" applyBorder="1"/>
    <xf numFmtId="0" fontId="2" fillId="6" borderId="26" xfId="0" applyFont="1" applyFill="1" applyBorder="1"/>
    <xf numFmtId="0" fontId="2" fillId="6" borderId="29" xfId="0" applyFont="1" applyFill="1" applyBorder="1"/>
    <xf numFmtId="0" fontId="2" fillId="6" borderId="35" xfId="0" applyFont="1" applyFill="1" applyBorder="1"/>
    <xf numFmtId="0" fontId="2" fillId="7" borderId="0" xfId="0" applyFont="1" applyFill="1" applyBorder="1"/>
    <xf numFmtId="0" fontId="2" fillId="6" borderId="15" xfId="0" applyFont="1" applyFill="1" applyBorder="1"/>
    <xf numFmtId="0" fontId="2" fillId="6" borderId="0" xfId="0" applyFont="1" applyFill="1" applyBorder="1"/>
    <xf numFmtId="0" fontId="2" fillId="6" borderId="3" xfId="0" applyFont="1" applyFill="1" applyBorder="1"/>
    <xf numFmtId="0" fontId="2" fillId="6" borderId="14" xfId="0" applyFont="1" applyFill="1" applyBorder="1"/>
    <xf numFmtId="0" fontId="2" fillId="6" borderId="11" xfId="0" applyFont="1" applyFill="1" applyBorder="1"/>
    <xf numFmtId="0" fontId="2" fillId="6" borderId="8" xfId="0" applyFont="1" applyFill="1" applyBorder="1"/>
    <xf numFmtId="0" fontId="2" fillId="7" borderId="0" xfId="0" applyFont="1" applyFill="1"/>
    <xf numFmtId="0" fontId="18" fillId="2" borderId="18" xfId="0" applyFont="1" applyFill="1" applyBorder="1"/>
    <xf numFmtId="0" fontId="18" fillId="2" borderId="19" xfId="0" applyFont="1" applyFill="1" applyBorder="1"/>
    <xf numFmtId="0" fontId="17" fillId="0" borderId="32" xfId="0" applyFont="1" applyBorder="1" applyAlignment="1">
      <alignment horizontal="left" vertical="top"/>
    </xf>
    <xf numFmtId="0" fontId="17" fillId="0" borderId="36" xfId="0" applyFont="1" applyBorder="1" applyAlignment="1">
      <alignment horizontal="left" vertical="top" wrapText="1"/>
    </xf>
    <xf numFmtId="0" fontId="2" fillId="0" borderId="36" xfId="0" applyFont="1" applyBorder="1" applyAlignment="1">
      <alignment vertical="top"/>
    </xf>
    <xf numFmtId="0" fontId="2" fillId="0" borderId="37" xfId="0" applyFont="1" applyBorder="1" applyAlignment="1">
      <alignment horizontal="left" vertical="top"/>
    </xf>
    <xf numFmtId="0" fontId="17" fillId="7" borderId="0" xfId="0" applyFont="1" applyFill="1" applyBorder="1"/>
    <xf numFmtId="0" fontId="17" fillId="7" borderId="0" xfId="0" applyFont="1" applyFill="1" applyBorder="1" applyAlignment="1">
      <alignment horizontal="left"/>
    </xf>
    <xf numFmtId="0" fontId="17" fillId="0" borderId="33" xfId="0" applyFont="1" applyBorder="1" applyAlignment="1">
      <alignment vertical="top" wrapText="1"/>
    </xf>
    <xf numFmtId="0" fontId="17" fillId="0" borderId="31" xfId="0" applyFont="1" applyFill="1" applyBorder="1" applyAlignment="1">
      <alignment horizontal="left" vertical="top" wrapText="1"/>
    </xf>
    <xf numFmtId="0" fontId="2" fillId="0" borderId="31" xfId="0" applyFont="1" applyBorder="1" applyAlignment="1">
      <alignment vertical="top"/>
    </xf>
    <xf numFmtId="0" fontId="2" fillId="0" borderId="38" xfId="0" applyFont="1" applyBorder="1" applyAlignment="1">
      <alignment horizontal="left" vertical="top"/>
    </xf>
    <xf numFmtId="0" fontId="17" fillId="0" borderId="33" xfId="0" applyFont="1" applyBorder="1" applyAlignment="1">
      <alignment horizontal="left" vertical="top"/>
    </xf>
    <xf numFmtId="0" fontId="20" fillId="0" borderId="31" xfId="0" applyFont="1" applyBorder="1" applyAlignment="1">
      <alignment horizontal="left" vertical="top" wrapText="1"/>
    </xf>
    <xf numFmtId="0" fontId="19" fillId="0" borderId="31" xfId="21" applyFont="1" applyBorder="1" applyAlignment="1">
      <alignment vertical="top"/>
    </xf>
    <xf numFmtId="0" fontId="17" fillId="0" borderId="33" xfId="0" applyFont="1" applyBorder="1" applyAlignment="1">
      <alignment horizontal="left" vertical="top" wrapText="1"/>
    </xf>
    <xf numFmtId="0" fontId="17" fillId="0" borderId="31" xfId="0" applyFont="1" applyBorder="1" applyAlignment="1">
      <alignment horizontal="left" vertical="top" wrapText="1"/>
    </xf>
    <xf numFmtId="0" fontId="12" fillId="0" borderId="0" xfId="0" applyFont="1" applyFill="1" applyBorder="1" applyAlignment="1">
      <alignment horizontal="center" vertical="center" wrapText="1"/>
    </xf>
    <xf numFmtId="0" fontId="2" fillId="0" borderId="38" xfId="0" applyFont="1" applyBorder="1" applyAlignment="1">
      <alignment horizontal="left" vertical="top" wrapText="1"/>
    </xf>
    <xf numFmtId="10" fontId="17" fillId="7" borderId="0" xfId="0" applyNumberFormat="1" applyFont="1" applyFill="1" applyBorder="1" applyAlignment="1">
      <alignment horizontal="left"/>
    </xf>
    <xf numFmtId="0" fontId="17" fillId="0" borderId="34" xfId="0" applyFont="1" applyBorder="1" applyAlignment="1">
      <alignment horizontal="left" vertical="top"/>
    </xf>
    <xf numFmtId="0" fontId="17" fillId="0" borderId="13" xfId="0" applyFont="1" applyBorder="1" applyAlignment="1">
      <alignment horizontal="left" vertical="top" wrapText="1"/>
    </xf>
    <xf numFmtId="0" fontId="2" fillId="0" borderId="24" xfId="0" applyFont="1" applyBorder="1" applyAlignment="1">
      <alignment horizontal="left" vertical="top"/>
    </xf>
    <xf numFmtId="0" fontId="17" fillId="7" borderId="0" xfId="0" applyFont="1" applyFill="1" applyBorder="1" applyAlignment="1">
      <alignment vertical="top" wrapText="1"/>
    </xf>
    <xf numFmtId="0" fontId="17" fillId="0" borderId="0" xfId="0" applyFont="1"/>
    <xf numFmtId="0" fontId="19" fillId="0" borderId="0" xfId="21" applyFont="1" applyBorder="1" applyAlignment="1">
      <alignment horizontal="left" vertical="top" wrapText="1"/>
    </xf>
    <xf numFmtId="0" fontId="8" fillId="5" borderId="39" xfId="0" applyFont="1" applyFill="1" applyBorder="1" applyAlignment="1">
      <alignment horizontal="center"/>
    </xf>
    <xf numFmtId="0" fontId="2" fillId="7" borderId="40" xfId="0" applyFont="1" applyFill="1" applyBorder="1"/>
    <xf numFmtId="0" fontId="3" fillId="3" borderId="34" xfId="0" applyFont="1" applyFill="1" applyBorder="1" applyAlignment="1">
      <alignment horizontal="center"/>
    </xf>
    <xf numFmtId="0" fontId="2" fillId="7" borderId="24" xfId="0" applyFont="1" applyFill="1" applyBorder="1"/>
    <xf numFmtId="0" fontId="4" fillId="0" borderId="0" xfId="0" applyFont="1" applyAlignment="1">
      <alignment horizontal="right"/>
    </xf>
    <xf numFmtId="165" fontId="2" fillId="0" borderId="0" xfId="0" applyNumberFormat="1" applyFont="1"/>
    <xf numFmtId="0" fontId="17" fillId="0" borderId="41" xfId="0" applyFont="1" applyBorder="1" applyAlignment="1">
      <alignment horizontal="left" vertical="top"/>
    </xf>
    <xf numFmtId="0" fontId="17" fillId="0" borderId="42" xfId="0" applyFont="1" applyBorder="1" applyAlignment="1">
      <alignment horizontal="left" vertical="top" wrapText="1"/>
    </xf>
    <xf numFmtId="0" fontId="2" fillId="0" borderId="42" xfId="0" applyFont="1" applyBorder="1" applyAlignment="1">
      <alignment vertical="top" wrapText="1"/>
    </xf>
    <xf numFmtId="0" fontId="2" fillId="0" borderId="43" xfId="0" applyFont="1" applyBorder="1" applyAlignment="1">
      <alignment horizontal="left" vertical="top" wrapText="1"/>
    </xf>
    <xf numFmtId="0" fontId="9" fillId="0" borderId="0" xfId="0" applyFont="1" applyAlignment="1">
      <alignment horizontal="center" vertical="center"/>
    </xf>
    <xf numFmtId="0" fontId="9" fillId="0" borderId="0" xfId="0" applyFont="1"/>
    <xf numFmtId="0" fontId="17" fillId="0" borderId="31" xfId="21" applyFont="1" applyBorder="1" applyAlignment="1">
      <alignment vertical="top"/>
    </xf>
    <xf numFmtId="0" fontId="19" fillId="0" borderId="41" xfId="21" applyFont="1" applyBorder="1" applyAlignment="1">
      <alignment horizontal="left" vertical="top" wrapText="1"/>
    </xf>
    <xf numFmtId="2" fontId="7" fillId="0" borderId="15" xfId="0" applyNumberFormat="1" applyFont="1" applyFill="1" applyBorder="1"/>
    <xf numFmtId="2" fontId="7" fillId="0" borderId="2" xfId="0" applyNumberFormat="1" applyFont="1" applyFill="1" applyBorder="1"/>
    <xf numFmtId="0" fontId="19" fillId="0" borderId="31" xfId="21" applyFont="1" applyBorder="1" applyAlignment="1">
      <alignment vertical="top" wrapText="1"/>
    </xf>
    <xf numFmtId="0" fontId="20" fillId="0" borderId="31" xfId="21" applyFont="1" applyBorder="1" applyAlignment="1">
      <alignment vertical="top" wrapText="1"/>
    </xf>
    <xf numFmtId="43" fontId="2" fillId="0" borderId="44" xfId="0" applyNumberFormat="1" applyFont="1" applyBorder="1"/>
    <xf numFmtId="43" fontId="2" fillId="0" borderId="20" xfId="0" applyNumberFormat="1" applyFont="1" applyBorder="1"/>
    <xf numFmtId="43" fontId="2" fillId="0" borderId="45" xfId="0" applyNumberFormat="1" applyFont="1" applyBorder="1"/>
    <xf numFmtId="43" fontId="2" fillId="0" borderId="19" xfId="0" applyNumberFormat="1" applyFont="1" applyBorder="1"/>
    <xf numFmtId="0" fontId="2" fillId="0" borderId="13" xfId="0" applyFont="1" applyBorder="1" applyAlignment="1">
      <alignment vertical="top" wrapText="1"/>
    </xf>
    <xf numFmtId="0" fontId="16" fillId="0" borderId="0" xfId="0" applyFont="1" applyFill="1" applyBorder="1"/>
    <xf numFmtId="0" fontId="3" fillId="0" borderId="6" xfId="0" applyFont="1"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0" fontId="17" fillId="0" borderId="46" xfId="0" applyFont="1" applyBorder="1" applyAlignment="1">
      <alignment horizontal="left" vertical="top" wrapText="1"/>
    </xf>
    <xf numFmtId="0" fontId="17" fillId="0" borderId="47" xfId="0" applyFont="1" applyBorder="1" applyAlignment="1">
      <alignment horizontal="left" vertical="top" wrapText="1"/>
    </xf>
    <xf numFmtId="0" fontId="17" fillId="0" borderId="42" xfId="0" applyFont="1" applyBorder="1" applyAlignment="1">
      <alignment horizontal="left" vertical="top" wrapText="1"/>
    </xf>
    <xf numFmtId="0" fontId="17" fillId="0" borderId="43" xfId="0" applyFont="1" applyBorder="1" applyAlignment="1">
      <alignment horizontal="left" vertical="top" wrapText="1"/>
    </xf>
    <xf numFmtId="0" fontId="18" fillId="7" borderId="0" xfId="0" applyFont="1" applyFill="1" applyBorder="1" applyAlignment="1">
      <alignment horizontal="left"/>
    </xf>
    <xf numFmtId="0" fontId="17" fillId="0" borderId="48" xfId="0" applyFont="1" applyBorder="1" applyAlignment="1">
      <alignment horizontal="left" vertical="top" wrapText="1"/>
    </xf>
    <xf numFmtId="0" fontId="17" fillId="0" borderId="49" xfId="0" applyFont="1" applyBorder="1" applyAlignment="1">
      <alignment horizontal="left" vertical="top" wrapText="1"/>
    </xf>
    <xf numFmtId="0" fontId="17" fillId="0" borderId="6" xfId="0" applyFont="1" applyBorder="1" applyAlignment="1">
      <alignment horizontal="left" vertical="top" wrapText="1"/>
    </xf>
    <xf numFmtId="0" fontId="17" fillId="0" borderId="17" xfId="0" applyFont="1" applyBorder="1" applyAlignment="1">
      <alignment horizontal="left" vertical="top" wrapText="1"/>
    </xf>
    <xf numFmtId="0" fontId="17" fillId="0" borderId="21" xfId="0" applyFont="1" applyBorder="1" applyAlignment="1">
      <alignment horizontal="left" vertical="top" wrapText="1"/>
    </xf>
    <xf numFmtId="0" fontId="18" fillId="2" borderId="18" xfId="0" applyFont="1" applyFill="1" applyBorder="1" applyAlignment="1">
      <alignment horizontal="left"/>
    </xf>
    <xf numFmtId="0" fontId="18" fillId="2" borderId="19" xfId="0" applyFont="1" applyFill="1" applyBorder="1" applyAlignment="1">
      <alignment horizontal="left"/>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7" fillId="0" borderId="31" xfId="0" applyFont="1" applyBorder="1" applyAlignment="1">
      <alignment horizontal="left" vertical="top" wrapText="1"/>
    </xf>
    <xf numFmtId="0" fontId="17" fillId="0" borderId="38" xfId="0" applyFont="1" applyBorder="1" applyAlignment="1">
      <alignment horizontal="left" vertical="top" wrapText="1"/>
    </xf>
    <xf numFmtId="0" fontId="3" fillId="0" borderId="4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7" xfId="0" applyFont="1" applyFill="1" applyBorder="1" applyAlignment="1">
      <alignment horizontal="center" vertical="center"/>
    </xf>
    <xf numFmtId="0" fontId="8" fillId="8" borderId="21" xfId="0" applyFont="1" applyFill="1" applyBorder="1" applyAlignment="1">
      <alignment horizontal="center" vertical="center"/>
    </xf>
    <xf numFmtId="0" fontId="3" fillId="0" borderId="54" xfId="0" applyFont="1" applyBorder="1" applyAlignment="1">
      <alignment horizontal="center" vertical="center"/>
    </xf>
    <xf numFmtId="0" fontId="3" fillId="9" borderId="26"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7" xfId="0" applyFont="1" applyBorder="1" applyAlignment="1">
      <alignment horizontal="center" vertical="center" wrapText="1"/>
    </xf>
    <xf numFmtId="0" fontId="3" fillId="10" borderId="58"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4" fillId="0" borderId="11" xfId="0" applyFont="1" applyFill="1" applyBorder="1" applyAlignment="1">
      <alignment horizontal="left"/>
    </xf>
    <xf numFmtId="0" fontId="5" fillId="0" borderId="8" xfId="0" applyFont="1" applyFill="1" applyBorder="1" applyAlignment="1">
      <alignment horizontal="left"/>
    </xf>
    <xf numFmtId="0" fontId="6" fillId="0" borderId="50" xfId="0" applyFont="1" applyFill="1" applyBorder="1" applyAlignment="1">
      <alignment horizontal="center"/>
    </xf>
    <xf numFmtId="0" fontId="6" fillId="0" borderId="54" xfId="0" applyFont="1" applyFill="1" applyBorder="1" applyAlignment="1">
      <alignment horizontal="center"/>
    </xf>
    <xf numFmtId="0" fontId="6" fillId="0" borderId="6" xfId="0" applyFont="1" applyFill="1" applyBorder="1" applyAlignment="1">
      <alignment horizontal="center"/>
    </xf>
    <xf numFmtId="0" fontId="6" fillId="0" borderId="17" xfId="0" applyFont="1" applyFill="1" applyBorder="1" applyAlignment="1">
      <alignment horizontal="center"/>
    </xf>
    <xf numFmtId="0" fontId="6" fillId="0" borderId="21" xfId="0" applyFont="1" applyFill="1" applyBorder="1" applyAlignment="1">
      <alignment horizontal="center"/>
    </xf>
    <xf numFmtId="0" fontId="6" fillId="0" borderId="26" xfId="0" applyFont="1" applyFill="1" applyBorder="1" applyAlignment="1">
      <alignment horizontal="center"/>
    </xf>
    <xf numFmtId="0" fontId="6" fillId="0" borderId="29" xfId="0" applyFont="1" applyFill="1" applyBorder="1" applyAlignment="1">
      <alignment horizontal="center"/>
    </xf>
    <xf numFmtId="0" fontId="6" fillId="0" borderId="35" xfId="0" applyFont="1" applyFill="1" applyBorder="1" applyAlignment="1">
      <alignment horizontal="center"/>
    </xf>
    <xf numFmtId="0" fontId="6" fillId="0" borderId="59" xfId="0" applyFont="1" applyFill="1" applyBorder="1" applyAlignment="1">
      <alignment horizontal="center"/>
    </xf>
    <xf numFmtId="0" fontId="12" fillId="0" borderId="30" xfId="0" applyFont="1" applyFill="1" applyBorder="1" applyAlignment="1">
      <alignment horizontal="center" wrapText="1"/>
    </xf>
    <xf numFmtId="0" fontId="12" fillId="0" borderId="10" xfId="0" applyFont="1" applyFill="1" applyBorder="1" applyAlignment="1">
      <alignment horizontal="center" wrapText="1"/>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26" xfId="0" applyFont="1" applyFill="1" applyBorder="1" applyAlignment="1">
      <alignment horizontal="center" wrapText="1"/>
    </xf>
    <xf numFmtId="0" fontId="6" fillId="0" borderId="29" xfId="0" applyFont="1" applyFill="1" applyBorder="1" applyAlignment="1">
      <alignment horizontal="center" wrapText="1"/>
    </xf>
    <xf numFmtId="0" fontId="6" fillId="0" borderId="35" xfId="0" applyFont="1" applyFill="1" applyBorder="1" applyAlignment="1">
      <alignment horizontal="center" wrapText="1"/>
    </xf>
    <xf numFmtId="0" fontId="5" fillId="0" borderId="11" xfId="0" applyFont="1" applyFill="1" applyBorder="1" applyAlignment="1">
      <alignment horizontal="left"/>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76200</xdr:rowOff>
    </xdr:from>
    <xdr:to>
      <xdr:col>2</xdr:col>
      <xdr:colOff>323850</xdr:colOff>
      <xdr:row>1</xdr:row>
      <xdr:rowOff>9525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76200"/>
          <a:ext cx="2809875" cy="800100"/>
        </a:xfrm>
        <a:prstGeom prst="rect">
          <a:avLst/>
        </a:prstGeom>
        <a:ln>
          <a:noFill/>
        </a:ln>
      </xdr:spPr>
    </xdr:pic>
    <xdr:clientData/>
  </xdr:twoCellAnchor>
  <xdr:oneCellAnchor>
    <xdr:from>
      <xdr:col>1</xdr:col>
      <xdr:colOff>95250</xdr:colOff>
      <xdr:row>27</xdr:row>
      <xdr:rowOff>161925</xdr:rowOff>
    </xdr:from>
    <xdr:ext cx="8372475" cy="219075"/>
    <mc:AlternateContent xmlns:mc="http://schemas.openxmlformats.org/markup-compatibility/2006">
      <mc:Choice xmlns:a14="http://schemas.microsoft.com/office/drawing/2010/main" Requires="a14">
        <xdr:sp macro="" textlink="">
          <xdr:nvSpPr>
            <xdr:cNvPr id="4" name="TextBox 3"/>
            <xdr:cNvSpPr txBox="1"/>
          </xdr:nvSpPr>
          <xdr:spPr>
            <a:xfrm>
              <a:off x="676275" y="8162925"/>
              <a:ext cx="8372475"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400" b="0" i="1">
                        <a:latin typeface="Cambria Math" panose="02040503050406030204" pitchFamily="18" charset="0"/>
                      </a:rPr>
                      <m:t>𝑃𝑟𝑜𝑣𝑖𝑑𝑒𝑟</m:t>
                    </m:r>
                    <m:r>
                      <a:rPr lang="en-US" sz="1400" b="0" i="1">
                        <a:latin typeface="Cambria Math" panose="02040503050406030204" pitchFamily="18" charset="0"/>
                      </a:rPr>
                      <m:t> </m:t>
                    </m:r>
                    <m:r>
                      <a:rPr lang="en-US" sz="1400" b="0" i="1">
                        <a:latin typeface="Cambria Math" panose="02040503050406030204" pitchFamily="18" charset="0"/>
                      </a:rPr>
                      <m:t>𝑜𝑓</m:t>
                    </m:r>
                    <m:r>
                      <a:rPr lang="en-US" sz="1400" b="0" i="1">
                        <a:latin typeface="Cambria Math" panose="02040503050406030204" pitchFamily="18" charset="0"/>
                      </a:rPr>
                      <m:t> </m:t>
                    </m:r>
                    <m:r>
                      <a:rPr lang="en-US" sz="1400" b="0" i="1">
                        <a:latin typeface="Cambria Math" panose="02040503050406030204" pitchFamily="18" charset="0"/>
                      </a:rPr>
                      <m:t>𝐶h𝑜𝑖𝑐𝑒</m:t>
                    </m:r>
                    <m:r>
                      <a:rPr lang="en-US" sz="1400" b="0" i="1">
                        <a:latin typeface="Cambria Math" panose="02040503050406030204" pitchFamily="18" charset="0"/>
                      </a:rPr>
                      <m:t> </m:t>
                    </m:r>
                    <m:r>
                      <a:rPr lang="en-US" sz="1400" b="0" i="1">
                        <a:latin typeface="Cambria Math" panose="02040503050406030204" pitchFamily="18" charset="0"/>
                      </a:rPr>
                      <m:t>𝐴𝑏𝑜𝑣𝑒</m:t>
                    </m:r>
                    <m:r>
                      <a:rPr lang="en-US" sz="1400" b="0" i="1">
                        <a:latin typeface="Cambria Math" panose="02040503050406030204" pitchFamily="18" charset="0"/>
                      </a:rPr>
                      <m:t> </m:t>
                    </m:r>
                    <m:r>
                      <a:rPr lang="en-US" sz="1400" b="0" i="1">
                        <a:latin typeface="Cambria Math" panose="02040503050406030204" pitchFamily="18" charset="0"/>
                      </a:rPr>
                      <m:t>𝑅𝐻𝑊𝑀</m:t>
                    </m:r>
                    <m:r>
                      <a:rPr lang="en-US" sz="1400" b="0" i="1">
                        <a:latin typeface="Cambria Math" panose="02040503050406030204" pitchFamily="18" charset="0"/>
                      </a:rPr>
                      <m:t> </m:t>
                    </m:r>
                    <m:r>
                      <a:rPr lang="en-US" sz="1400" b="0" i="1">
                        <a:latin typeface="Cambria Math" panose="02040503050406030204" pitchFamily="18" charset="0"/>
                      </a:rPr>
                      <m:t>𝐿𝑜𝑎𝑑</m:t>
                    </m:r>
                    <m:r>
                      <a:rPr lang="en-US" sz="1400" b="0" i="1">
                        <a:latin typeface="Cambria Math" panose="02040503050406030204" pitchFamily="18" charset="0"/>
                      </a:rPr>
                      <m:t> =</m:t>
                    </m:r>
                    <m:r>
                      <a:rPr lang="en-US" sz="1400" b="0" i="1">
                        <a:latin typeface="Cambria Math" panose="02040503050406030204" pitchFamily="18" charset="0"/>
                      </a:rPr>
                      <m:t>𝑃𝐹</m:t>
                    </m:r>
                    <m:r>
                      <a:rPr lang="en-US" sz="1400" b="0" i="1">
                        <a:latin typeface="Cambria Math" panose="02040503050406030204" pitchFamily="18" charset="0"/>
                      </a:rPr>
                      <m:t> </m:t>
                    </m:r>
                    <m:r>
                      <a:rPr lang="en-US" sz="1400" b="0" i="1">
                        <a:latin typeface="Cambria Math" panose="02040503050406030204" pitchFamily="18" charset="0"/>
                      </a:rPr>
                      <m:t>𝐸𝑙𝑖𝑔𝑖𝑏𝑙𝑒</m:t>
                    </m:r>
                    <m:r>
                      <a:rPr lang="en-US" sz="1400" b="0" i="1">
                        <a:latin typeface="Cambria Math" panose="02040503050406030204" pitchFamily="18" charset="0"/>
                      </a:rPr>
                      <m:t> </m:t>
                    </m:r>
                    <m:r>
                      <a:rPr lang="en-US" sz="1400" b="0" i="1">
                        <a:latin typeface="Cambria Math" panose="02040503050406030204" pitchFamily="18" charset="0"/>
                      </a:rPr>
                      <m:t>𝐿𝑜𝑎𝑑</m:t>
                    </m:r>
                    <m:r>
                      <a:rPr lang="en-US" sz="1400" b="0" i="1">
                        <a:latin typeface="Cambria Math" panose="02040503050406030204" pitchFamily="18" charset="0"/>
                      </a:rPr>
                      <m:t> </m:t>
                    </m:r>
                    <m:r>
                      <a:rPr lang="en-US" sz="1400" b="0" i="1">
                        <a:latin typeface="Cambria Math" panose="02040503050406030204" pitchFamily="18" charset="0"/>
                      </a:rPr>
                      <m:t>𝑖𝑛</m:t>
                    </m:r>
                    <m:r>
                      <a:rPr lang="en-US" sz="1400" b="0" i="1">
                        <a:latin typeface="Cambria Math" panose="02040503050406030204" pitchFamily="18" charset="0"/>
                      </a:rPr>
                      <m:t> </m:t>
                    </m:r>
                    <m:r>
                      <a:rPr lang="en-US" sz="1400" b="0" i="1">
                        <a:latin typeface="Cambria Math" panose="02040503050406030204" pitchFamily="18" charset="0"/>
                      </a:rPr>
                      <m:t>𝐼𝑛𝑑𝑒𝑥</m:t>
                    </m:r>
                    <m:r>
                      <a:rPr lang="en-US" sz="1400" b="0" i="1">
                        <a:latin typeface="Cambria Math" panose="02040503050406030204" pitchFamily="18" charset="0"/>
                      </a:rPr>
                      <m:t> </m:t>
                    </m:r>
                    <m:r>
                      <a:rPr lang="en-US" sz="1400" b="0" i="1">
                        <a:latin typeface="Cambria Math" panose="02040503050406030204" pitchFamily="18" charset="0"/>
                      </a:rPr>
                      <m:t>𝑌𝑒𝑎𝑟</m:t>
                    </m:r>
                    <m:r>
                      <a:rPr lang="en-US" sz="1400" b="0" i="1">
                        <a:latin typeface="Cambria Math" panose="02040503050406030204" pitchFamily="18" charset="0"/>
                      </a:rPr>
                      <m:t> − </m:t>
                    </m:r>
                    <m:r>
                      <a:rPr lang="en-US" sz="1400" b="0" i="1">
                        <a:latin typeface="Cambria Math" panose="02040503050406030204" pitchFamily="18" charset="0"/>
                      </a:rPr>
                      <m:t>𝑃𝑟𝑜𝑣𝑖𝑑𝑒𝑟</m:t>
                    </m:r>
                    <m:r>
                      <a:rPr lang="en-US" sz="1400" b="0" i="1">
                        <a:latin typeface="Cambria Math" panose="02040503050406030204" pitchFamily="18" charset="0"/>
                      </a:rPr>
                      <m:t> </m:t>
                    </m:r>
                    <m:r>
                      <a:rPr lang="en-US" sz="1400" b="0" i="1">
                        <a:latin typeface="Cambria Math" panose="02040503050406030204" pitchFamily="18" charset="0"/>
                      </a:rPr>
                      <m:t>𝑜𝑓</m:t>
                    </m:r>
                    <m:r>
                      <a:rPr lang="en-US" sz="1400" b="0" i="1">
                        <a:latin typeface="Cambria Math" panose="02040503050406030204" pitchFamily="18" charset="0"/>
                      </a:rPr>
                      <m:t> </m:t>
                    </m:r>
                    <m:r>
                      <a:rPr lang="en-US" sz="1400" b="0" i="1">
                        <a:latin typeface="Cambria Math" panose="02040503050406030204" pitchFamily="18" charset="0"/>
                      </a:rPr>
                      <m:t>𝐶h𝑜𝑖𝑐𝑒</m:t>
                    </m:r>
                    <m:r>
                      <a:rPr lang="en-US" sz="1400" b="0" i="1">
                        <a:latin typeface="Cambria Math" panose="02040503050406030204" pitchFamily="18" charset="0"/>
                      </a:rPr>
                      <m:t> </m:t>
                    </m:r>
                    <m:r>
                      <a:rPr lang="en-US" sz="1400" b="0" i="1">
                        <a:latin typeface="Cambria Math" panose="02040503050406030204" pitchFamily="18" charset="0"/>
                      </a:rPr>
                      <m:t>𝐶𝐻𝑊𝑀</m:t>
                    </m:r>
                  </m:oMath>
                </m:oMathPara>
              </a14:m>
              <a:endParaRPr lang="en-US" sz="1400"/>
            </a:p>
          </xdr:txBody>
        </xdr:sp>
      </mc:Choice>
      <mc:Fallback>
        <xdr:sp macro="" textlink="">
          <xdr:nvSpPr>
            <xdr:cNvPr id="4" name="TextBox 3"/>
            <xdr:cNvSpPr txBox="1"/>
          </xdr:nvSpPr>
          <xdr:spPr>
            <a:xfrm>
              <a:off x="676275" y="8162925"/>
              <a:ext cx="8372475"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400" b="0" i="1">
                        <a:latin typeface="Cambria Math" panose="02040503050406030204" pitchFamily="18" charset="0"/>
                      </a:rPr>
                      <m:t>𝑃𝑟𝑜𝑣𝑖𝑑𝑒𝑟</m:t>
                    </m:r>
                    <m:r>
                      <a:rPr lang="en-US" sz="1400" b="0" i="1">
                        <a:latin typeface="Cambria Math" panose="02040503050406030204" pitchFamily="18" charset="0"/>
                      </a:rPr>
                      <m:t> </m:t>
                    </m:r>
                    <m:r>
                      <a:rPr lang="en-US" sz="1400" b="0" i="1">
                        <a:latin typeface="Cambria Math" panose="02040503050406030204" pitchFamily="18" charset="0"/>
                      </a:rPr>
                      <m:t>𝑜𝑓</m:t>
                    </m:r>
                    <m:r>
                      <a:rPr lang="en-US" sz="1400" b="0" i="1">
                        <a:latin typeface="Cambria Math" panose="02040503050406030204" pitchFamily="18" charset="0"/>
                      </a:rPr>
                      <m:t> </m:t>
                    </m:r>
                    <m:r>
                      <a:rPr lang="en-US" sz="1400" b="0" i="1">
                        <a:latin typeface="Cambria Math" panose="02040503050406030204" pitchFamily="18" charset="0"/>
                      </a:rPr>
                      <m:t>𝐶h𝑜𝑖𝑐𝑒</m:t>
                    </m:r>
                    <m:r>
                      <a:rPr lang="en-US" sz="1400" b="0" i="1">
                        <a:latin typeface="Cambria Math" panose="02040503050406030204" pitchFamily="18" charset="0"/>
                      </a:rPr>
                      <m:t> </m:t>
                    </m:r>
                    <m:r>
                      <a:rPr lang="en-US" sz="1400" b="0" i="1">
                        <a:latin typeface="Cambria Math" panose="02040503050406030204" pitchFamily="18" charset="0"/>
                      </a:rPr>
                      <m:t>𝐴𝑏𝑜𝑣𝑒</m:t>
                    </m:r>
                    <m:r>
                      <a:rPr lang="en-US" sz="1400" b="0" i="1">
                        <a:latin typeface="Cambria Math" panose="02040503050406030204" pitchFamily="18" charset="0"/>
                      </a:rPr>
                      <m:t> </m:t>
                    </m:r>
                    <m:r>
                      <a:rPr lang="en-US" sz="1400" b="0" i="1">
                        <a:latin typeface="Cambria Math" panose="02040503050406030204" pitchFamily="18" charset="0"/>
                      </a:rPr>
                      <m:t>𝑅𝐻𝑊𝑀</m:t>
                    </m:r>
                    <m:r>
                      <a:rPr lang="en-US" sz="1400" b="0" i="1">
                        <a:latin typeface="Cambria Math" panose="02040503050406030204" pitchFamily="18" charset="0"/>
                      </a:rPr>
                      <m:t> </m:t>
                    </m:r>
                    <m:r>
                      <a:rPr lang="en-US" sz="1400" b="0" i="1">
                        <a:latin typeface="Cambria Math" panose="02040503050406030204" pitchFamily="18" charset="0"/>
                      </a:rPr>
                      <m:t>𝐿𝑜𝑎𝑑</m:t>
                    </m:r>
                    <m:r>
                      <a:rPr lang="en-US" sz="1400" b="0" i="1">
                        <a:latin typeface="Cambria Math" panose="02040503050406030204" pitchFamily="18" charset="0"/>
                      </a:rPr>
                      <m:t> =</m:t>
                    </m:r>
                    <m:r>
                      <a:rPr lang="en-US" sz="1400" b="0" i="1">
                        <a:latin typeface="Cambria Math" panose="02040503050406030204" pitchFamily="18" charset="0"/>
                      </a:rPr>
                      <m:t>𝑃𝐹</m:t>
                    </m:r>
                    <m:r>
                      <a:rPr lang="en-US" sz="1400" b="0" i="1">
                        <a:latin typeface="Cambria Math" panose="02040503050406030204" pitchFamily="18" charset="0"/>
                      </a:rPr>
                      <m:t> </m:t>
                    </m:r>
                    <m:r>
                      <a:rPr lang="en-US" sz="1400" b="0" i="1">
                        <a:latin typeface="Cambria Math" panose="02040503050406030204" pitchFamily="18" charset="0"/>
                      </a:rPr>
                      <m:t>𝐸𝑙𝑖𝑔𝑖𝑏𝑙𝑒</m:t>
                    </m:r>
                    <m:r>
                      <a:rPr lang="en-US" sz="1400" b="0" i="1">
                        <a:latin typeface="Cambria Math" panose="02040503050406030204" pitchFamily="18" charset="0"/>
                      </a:rPr>
                      <m:t> </m:t>
                    </m:r>
                    <m:r>
                      <a:rPr lang="en-US" sz="1400" b="0" i="1">
                        <a:latin typeface="Cambria Math" panose="02040503050406030204" pitchFamily="18" charset="0"/>
                      </a:rPr>
                      <m:t>𝐿𝑜𝑎𝑑</m:t>
                    </m:r>
                    <m:r>
                      <a:rPr lang="en-US" sz="1400" b="0" i="1">
                        <a:latin typeface="Cambria Math" panose="02040503050406030204" pitchFamily="18" charset="0"/>
                      </a:rPr>
                      <m:t> </m:t>
                    </m:r>
                    <m:r>
                      <a:rPr lang="en-US" sz="1400" b="0" i="1">
                        <a:latin typeface="Cambria Math" panose="02040503050406030204" pitchFamily="18" charset="0"/>
                      </a:rPr>
                      <m:t>𝑖𝑛</m:t>
                    </m:r>
                    <m:r>
                      <a:rPr lang="en-US" sz="1400" b="0" i="1">
                        <a:latin typeface="Cambria Math" panose="02040503050406030204" pitchFamily="18" charset="0"/>
                      </a:rPr>
                      <m:t> </m:t>
                    </m:r>
                    <m:r>
                      <a:rPr lang="en-US" sz="1400" b="0" i="1">
                        <a:latin typeface="Cambria Math" panose="02040503050406030204" pitchFamily="18" charset="0"/>
                      </a:rPr>
                      <m:t>𝐼𝑛𝑑𝑒𝑥</m:t>
                    </m:r>
                    <m:r>
                      <a:rPr lang="en-US" sz="1400" b="0" i="1">
                        <a:latin typeface="Cambria Math" panose="02040503050406030204" pitchFamily="18" charset="0"/>
                      </a:rPr>
                      <m:t> </m:t>
                    </m:r>
                    <m:r>
                      <a:rPr lang="en-US" sz="1400" b="0" i="1">
                        <a:latin typeface="Cambria Math" panose="02040503050406030204" pitchFamily="18" charset="0"/>
                      </a:rPr>
                      <m:t>𝑌𝑒𝑎𝑟</m:t>
                    </m:r>
                    <m:r>
                      <a:rPr lang="en-US" sz="1400" b="0" i="1">
                        <a:latin typeface="Cambria Math" panose="02040503050406030204" pitchFamily="18" charset="0"/>
                      </a:rPr>
                      <m:t> − </m:t>
                    </m:r>
                    <m:r>
                      <a:rPr lang="en-US" sz="1400" b="0" i="1">
                        <a:latin typeface="Cambria Math" panose="02040503050406030204" pitchFamily="18" charset="0"/>
                      </a:rPr>
                      <m:t>𝑃𝑟𝑜𝑣𝑖𝑑𝑒𝑟</m:t>
                    </m:r>
                    <m:r>
                      <a:rPr lang="en-US" sz="1400" b="0" i="1">
                        <a:latin typeface="Cambria Math" panose="02040503050406030204" pitchFamily="18" charset="0"/>
                      </a:rPr>
                      <m:t> </m:t>
                    </m:r>
                    <m:r>
                      <a:rPr lang="en-US" sz="1400" b="0" i="1">
                        <a:latin typeface="Cambria Math" panose="02040503050406030204" pitchFamily="18" charset="0"/>
                      </a:rPr>
                      <m:t>𝑜𝑓</m:t>
                    </m:r>
                    <m:r>
                      <a:rPr lang="en-US" sz="1400" b="0" i="1">
                        <a:latin typeface="Cambria Math" panose="02040503050406030204" pitchFamily="18" charset="0"/>
                      </a:rPr>
                      <m:t> </m:t>
                    </m:r>
                    <m:r>
                      <a:rPr lang="en-US" sz="1400" b="0" i="1">
                        <a:latin typeface="Cambria Math" panose="02040503050406030204" pitchFamily="18" charset="0"/>
                      </a:rPr>
                      <m:t>𝐶h𝑜𝑖𝑐𝑒</m:t>
                    </m:r>
                    <m:r>
                      <a:rPr lang="en-US" sz="1400" b="0" i="1">
                        <a:latin typeface="Cambria Math" panose="02040503050406030204" pitchFamily="18" charset="0"/>
                      </a:rPr>
                      <m:t> </m:t>
                    </m:r>
                    <m:r>
                      <a:rPr lang="en-US" sz="1400" b="0" i="1">
                        <a:latin typeface="Cambria Math" panose="02040503050406030204" pitchFamily="18" charset="0"/>
                      </a:rPr>
                      <m:t>𝐶𝐻𝑊𝑀</m:t>
                    </m:r>
                  </m:oMath>
                </m:oMathPara>
              </a14:m>
              <a:endParaRPr lang="en-US" sz="1400"/>
            </a:p>
          </xdr:txBody>
        </xdr:sp>
      </mc:Fallback>
    </mc:AlternateContent>
    <xdr:clientData/>
  </xdr:oneCellAnchor>
  <xdr:twoCellAnchor>
    <xdr:from>
      <xdr:col>0</xdr:col>
      <xdr:colOff>581025</xdr:colOff>
      <xdr:row>28</xdr:row>
      <xdr:rowOff>200025</xdr:rowOff>
    </xdr:from>
    <xdr:to>
      <xdr:col>2</xdr:col>
      <xdr:colOff>1533525</xdr:colOff>
      <xdr:row>30</xdr:row>
      <xdr:rowOff>0</xdr:rowOff>
    </xdr:to>
    <xdr:sp macro="" textlink="">
      <xdr:nvSpPr>
        <xdr:cNvPr id="5" name="TextBox 4"/>
        <xdr:cNvSpPr txBox="1"/>
      </xdr:nvSpPr>
      <xdr:spPr>
        <a:xfrm>
          <a:off x="581025" y="8524875"/>
          <a:ext cx="395287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latin typeface="Arial" panose="020B0604020202020204" pitchFamily="34" charset="0"/>
              <a:cs typeface="Arial" panose="020B0604020202020204" pitchFamily="34" charset="0"/>
            </a:rPr>
            <a:t>*Negative</a:t>
          </a:r>
          <a:r>
            <a:rPr lang="en-US" sz="1100" i="1" baseline="0">
              <a:latin typeface="Arial" panose="020B0604020202020204" pitchFamily="34" charset="0"/>
              <a:cs typeface="Arial" panose="020B0604020202020204" pitchFamily="34" charset="0"/>
            </a:rPr>
            <a:t> Above-RHWM load indicates headroom</a:t>
          </a:r>
          <a:endParaRPr lang="en-US" sz="1100" i="1">
            <a:latin typeface="Arial" panose="020B0604020202020204" pitchFamily="34" charset="0"/>
            <a:cs typeface="Arial" panose="020B0604020202020204" pitchFamily="34" charset="0"/>
          </a:endParaRPr>
        </a:p>
      </xdr:txBody>
    </xdr:sp>
    <xdr:clientData/>
  </xdr:twoCellAnchor>
  <xdr:twoCellAnchor>
    <xdr:from>
      <xdr:col>1</xdr:col>
      <xdr:colOff>152400</xdr:colOff>
      <xdr:row>19</xdr:row>
      <xdr:rowOff>9525</xdr:rowOff>
    </xdr:from>
    <xdr:to>
      <xdr:col>4</xdr:col>
      <xdr:colOff>885825</xdr:colOff>
      <xdr:row>19</xdr:row>
      <xdr:rowOff>95250</xdr:rowOff>
    </xdr:to>
    <mc:AlternateContent xmlns:mc="http://schemas.openxmlformats.org/markup-compatibility/2006">
      <mc:Choice xmlns:a14="http://schemas.microsoft.com/office/drawing/2010/main" Requires="a14">
        <xdr:sp macro="" textlink="">
          <xdr:nvSpPr>
            <xdr:cNvPr id="6" name="TextBox 8"/>
            <xdr:cNvSpPr txBox="1"/>
          </xdr:nvSpPr>
          <xdr:spPr>
            <a:xfrm>
              <a:off x="733425" y="6248400"/>
              <a:ext cx="11782425" cy="85725"/>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400" b="0" i="1">
                        <a:solidFill>
                          <a:sysClr val="windowText" lastClr="000000"/>
                        </a:solidFill>
                        <a:latin typeface="Cambria Math" panose="02040503050406030204" pitchFamily="18" charset="0"/>
                      </a:rPr>
                      <m:t>𝑃𝐹</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𝐸𝑙𝑖𝑔𝑖𝑏𝑙𝑒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𝐿𝑜𝑎𝑑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𝑖𝑛</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𝐼𝑛𝑑𝑒𝑥</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𝑌𝑒𝑎𝑟</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𝑇𝑜𝑡𝑎𝑙</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𝑅𝑒𝑡𝑎𝑖𝑙</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𝐿𝑜𝑎𝑑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𝑁𝑒𝑤</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𝐿𝑎𝑟𝑔𝑒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𝑆𝑖𝑛𝑔𝑙𝑒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𝐿𝑜𝑎𝑑𝑠</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𝐷𝑒𝑑𝑖𝑐𝑎𝑡𝑒𝑑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𝑅𝑒𝑠𝑜𝑢𝑟𝑐𝑒𝑠</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𝑅𝑒𝑠𝑜𝑢𝑟𝑐𝑒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𝑅𝑒𝑚𝑜𝑣𝑎𝑙</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Choice>
      <mc:Fallback>
        <xdr:sp macro="" textlink="">
          <xdr:nvSpPr>
            <xdr:cNvPr id="6" name="TextBox 8"/>
            <xdr:cNvSpPr txBox="1"/>
          </xdr:nvSpPr>
          <xdr:spPr>
            <a:xfrm>
              <a:off x="733425" y="6248400"/>
              <a:ext cx="11782425" cy="85725"/>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400" b="0" i="1">
                        <a:solidFill>
                          <a:sysClr val="windowText" lastClr="000000"/>
                        </a:solidFill>
                        <a:latin typeface="Cambria Math" panose="02040503050406030204" pitchFamily="18" charset="0"/>
                      </a:rPr>
                      <m:t>𝑃𝐹</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𝐸𝑙𝑖𝑔𝑖𝑏𝑙𝑒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𝐿𝑜𝑎𝑑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𝑖𝑛</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𝐼𝑛𝑑𝑒𝑥</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𝑌𝑒𝑎𝑟</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𝑇𝑜𝑡𝑎𝑙</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𝑅𝑒𝑡𝑎𝑖𝑙</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𝐿𝑜𝑎𝑑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𝑁𝑒𝑤</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𝐿𝑎𝑟𝑔𝑒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𝑆𝑖𝑛𝑔𝑙𝑒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𝐿𝑜𝑎𝑑𝑠</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𝐷𝑒𝑑𝑖𝑐𝑎𝑡𝑒𝑑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𝑅𝑒𝑠𝑜𝑢𝑟𝑐𝑒𝑠</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𝑅𝑒𝑠𝑜𝑢𝑟𝑐𝑒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𝑅𝑒𝑚𝑜𝑣𝑎𝑙</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Fallback>
    </mc:AlternateContent>
    <xdr:clientData/>
  </xdr:twoCellAnchor>
  <xdr:twoCellAnchor>
    <xdr:from>
      <xdr:col>1</xdr:col>
      <xdr:colOff>114300</xdr:colOff>
      <xdr:row>23</xdr:row>
      <xdr:rowOff>142875</xdr:rowOff>
    </xdr:from>
    <xdr:to>
      <xdr:col>4</xdr:col>
      <xdr:colOff>857250</xdr:colOff>
      <xdr:row>24</xdr:row>
      <xdr:rowOff>171450</xdr:rowOff>
    </xdr:to>
    <mc:AlternateContent xmlns:mc="http://schemas.openxmlformats.org/markup-compatibility/2006">
      <mc:Choice xmlns:a14="http://schemas.microsoft.com/office/drawing/2010/main" Requires="a14">
        <xdr:sp macro="" textlink="">
          <xdr:nvSpPr>
            <xdr:cNvPr id="7" name="TextBox 8"/>
            <xdr:cNvSpPr txBox="1"/>
          </xdr:nvSpPr>
          <xdr:spPr>
            <a:xfrm>
              <a:off x="695325" y="7153275"/>
              <a:ext cx="11791950" cy="20955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400" b="0" i="1">
                        <a:solidFill>
                          <a:sysClr val="windowText" lastClr="000000"/>
                        </a:solidFill>
                        <a:latin typeface="Cambria Math" panose="02040503050406030204" pitchFamily="18" charset="0"/>
                      </a:rPr>
                      <m:t>𝑃𝑟𝑜𝑣𝑖𝑑𝑒𝑟</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𝑜𝑓</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𝐶h𝑜𝑖𝑐𝑒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𝐶𝐻𝑊𝑀𝑠</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𝐵𝑎𝑠𝑒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𝐴𝑙𝑙𝑜𝑤𝑎𝑛𝑐𝑒</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𝐻𝑒𝑎𝑑𝑟𝑜𝑜𝑚</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𝐶𝑜𝑛𝑠𝑒𝑟𝑣𝑎𝑡𝑖𝑜𝑛</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𝐿𝑜𝑎𝑑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𝐺𝑟𝑜𝑤𝑡h</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𝑆𝑐𝑎𝑙𝑖𝑛𝑔</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Choice>
      <mc:Fallback>
        <xdr:sp macro="" textlink="">
          <xdr:nvSpPr>
            <xdr:cNvPr id="7" name="TextBox 8"/>
            <xdr:cNvSpPr txBox="1"/>
          </xdr:nvSpPr>
          <xdr:spPr>
            <a:xfrm>
              <a:off x="695325" y="7153275"/>
              <a:ext cx="11791950" cy="20955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400" b="0" i="1">
                        <a:solidFill>
                          <a:sysClr val="windowText" lastClr="000000"/>
                        </a:solidFill>
                        <a:latin typeface="Cambria Math" panose="02040503050406030204" pitchFamily="18" charset="0"/>
                      </a:rPr>
                      <m:t>𝑃𝑟𝑜𝑣𝑖𝑑𝑒𝑟</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𝑜𝑓</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𝐶h𝑜𝑖𝑐𝑒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𝐶𝐻𝑊𝑀𝑠</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𝐵𝑎𝑠𝑒</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𝐴𝑙𝑙𝑜𝑤𝑎𝑛𝑐𝑒</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𝐻𝑒𝑎𝑑𝑟𝑜𝑜𝑚</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𝐶𝑜𝑛𝑠𝑒𝑟𝑣𝑎𝑡𝑖𝑜𝑛</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r>
                      <a:rPr lang="en-US" sz="1400" b="0" i="1">
                        <a:solidFill>
                          <a:sysClr val="windowText" lastClr="000000"/>
                        </a:solidFill>
                        <a:latin typeface="Cambria Math" panose="02040503050406030204" pitchFamily="18" charset="0"/>
                      </a:rPr>
                      <m:t>+</m:t>
                    </m:r>
                    <m:r>
                      <a:rPr lang="en-US" sz="1400" b="0" i="1">
                        <a:solidFill>
                          <a:sysClr val="windowText" lastClr="000000"/>
                        </a:solidFill>
                        <a:latin typeface="Cambria Math" panose="02040503050406030204" pitchFamily="18" charset="0"/>
                      </a:rPr>
                      <m:t>𝐿𝑜𝑎𝑑</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𝐺𝑟𝑜𝑤𝑡h</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𝑆𝑐𝑎𝑙𝑖𝑛𝑔</m:t>
                    </m:r>
                    <m:r>
                      <a:rPr lang="en-US" sz="1400" b="0" i="1">
                        <a:solidFill>
                          <a:sysClr val="windowText" lastClr="000000"/>
                        </a:solidFill>
                        <a:latin typeface="Cambria Math" panose="02040503050406030204" pitchFamily="18" charset="0"/>
                      </a:rPr>
                      <m:t> </m:t>
                    </m:r>
                    <m:r>
                      <a:rPr lang="en-US" sz="1400" b="0" i="1">
                        <a:solidFill>
                          <a:sysClr val="windowText" lastClr="000000"/>
                        </a:solidFill>
                        <a:latin typeface="Cambria Math" panose="02040503050406030204" pitchFamily="18" charset="0"/>
                      </a:rPr>
                      <m:t>𝐴𝑑𝑗𝑢𝑠𝑡𝑚𝑒𝑛𝑡</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hyperlink" Target="https://www.bpa.gov/-/media/Aep/rates-tariff/bp-24/models-and-datasets-initial-proposal/TRMbd_2024.xlsm" TargetMode="External" /><Relationship Id="rId3" Type="http://schemas.openxmlformats.org/officeDocument/2006/relationships/hyperlink" Target="https://www.bpa.gov/-/media/Aep/power/provider-of-choice/followuppost2028capacityworkshop.xlsx" TargetMode="External" /><Relationship Id="rId4" Type="http://schemas.openxmlformats.org/officeDocument/2006/relationships/hyperlink" Target="https://www.bpa.gov/-/media/Aep/rates-tariff/bp-24/models-and-datasets-initial-proposal/TRMbd_2024.xlsm" TargetMode="External" /><Relationship Id="rId5" Type="http://schemas.openxmlformats.org/officeDocument/2006/relationships/hyperlink" Target="https://www.bpa.gov/-/media/Aep/rates-tariff/bp-24/models-and-datasets-initial-proposal/TRMbd_2024.xlsm" TargetMode="External" /><Relationship Id="rId6" Type="http://schemas.openxmlformats.org/officeDocument/2006/relationships/hyperlink" Target="https://www.bpa.gov/-/media/Aep/rates-tariff/bp-24/models-and-datasets-initial-proposal/TRMbd_2024.xlsm" TargetMode="External" /><Relationship Id="rId7" Type="http://schemas.openxmlformats.org/officeDocument/2006/relationships/hyperlink" Target="https://www.bpa.gov/-/media/Aep/power/regional-dialogue/clark-river-road-letter.pdf" TargetMode="External" /><Relationship Id="rId8" Type="http://schemas.openxmlformats.org/officeDocument/2006/relationships/hyperlink" Target="https://www.bpa.gov/-/media/Aep/rates-tariff/bp-24/models-and-datasets-initial-proposal/TRMbd_2024.xlsm" TargetMode="External" /><Relationship Id="rId9" Type="http://schemas.openxmlformats.org/officeDocument/2006/relationships/hyperlink" Target="https://www.bpa.gov/energy-and-services/rate-and-tariff-proceedings/rate-period-high-water-mark-process" TargetMode="External" /><Relationship Id="rId10" Type="http://schemas.openxmlformats.org/officeDocument/2006/relationships/hyperlink" Target="https://www.bpa.gov/-/media/Aep/power/provider-of-choice/bpa-chwm-calculation-model.xlsx"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6"/>
  <sheetViews>
    <sheetView showGridLines="0" tabSelected="1" zoomScale="110" zoomScaleNormal="110" workbookViewId="0" topLeftCell="A1"/>
  </sheetViews>
  <sheetFormatPr defaultColWidth="8.7109375" defaultRowHeight="15"/>
  <cols>
    <col min="1" max="1" width="8.7109375" style="1" customWidth="1"/>
    <col min="2" max="2" width="36.28125" style="1" customWidth="1"/>
    <col min="3" max="3" width="85.7109375" style="1" customWidth="1"/>
    <col min="4" max="4" width="43.7109375" style="1" customWidth="1"/>
    <col min="5" max="5" width="26.7109375" style="1" bestFit="1" customWidth="1"/>
    <col min="6" max="16384" width="8.7109375" style="1" customWidth="1"/>
  </cols>
  <sheetData>
    <row r="1" ht="68.65" customHeight="1"/>
    <row r="2" ht="25.35" customHeight="1">
      <c r="B2" s="148" t="s">
        <v>210</v>
      </c>
    </row>
    <row r="3" spans="2:3" ht="15">
      <c r="B3" s="2" t="s">
        <v>211</v>
      </c>
      <c r="C3" s="149" t="s">
        <v>212</v>
      </c>
    </row>
    <row r="4" spans="2:3" ht="15">
      <c r="B4" s="2" t="s">
        <v>213</v>
      </c>
      <c r="C4" s="150">
        <v>44949</v>
      </c>
    </row>
    <row r="5" ht="15">
      <c r="B5" s="149"/>
    </row>
    <row r="6" ht="16.5" thickBot="1">
      <c r="B6" s="151" t="s">
        <v>214</v>
      </c>
    </row>
    <row r="7" spans="2:7" ht="52.5" customHeight="1" thickBot="1">
      <c r="B7" s="230" t="s">
        <v>253</v>
      </c>
      <c r="C7" s="231"/>
      <c r="D7" s="231"/>
      <c r="E7" s="232"/>
      <c r="F7" s="152"/>
      <c r="G7" s="152"/>
    </row>
    <row r="8" spans="2:7" ht="15">
      <c r="B8" s="153"/>
      <c r="C8" s="153"/>
      <c r="D8" s="153"/>
      <c r="E8" s="153"/>
      <c r="F8" s="152"/>
      <c r="G8" s="152"/>
    </row>
    <row r="9" spans="2:7" ht="16.5" thickBot="1">
      <c r="B9" s="151" t="s">
        <v>215</v>
      </c>
      <c r="C9" s="153"/>
      <c r="D9" s="153"/>
      <c r="E9" s="153"/>
      <c r="F9" s="152"/>
      <c r="G9" s="152"/>
    </row>
    <row r="10" spans="2:7" ht="16.5" thickBot="1">
      <c r="B10" s="154" t="s">
        <v>216</v>
      </c>
      <c r="C10" s="233" t="s">
        <v>217</v>
      </c>
      <c r="D10" s="234"/>
      <c r="E10" s="153"/>
      <c r="F10" s="152"/>
      <c r="G10" s="152"/>
    </row>
    <row r="11" spans="2:7" ht="31.15" customHeight="1">
      <c r="B11" s="155" t="s">
        <v>218</v>
      </c>
      <c r="C11" s="235" t="s">
        <v>219</v>
      </c>
      <c r="D11" s="236"/>
      <c r="E11" s="153"/>
      <c r="F11" s="152"/>
      <c r="G11" s="152"/>
    </row>
    <row r="12" spans="2:7" ht="46.5" customHeight="1">
      <c r="B12" s="156" t="s">
        <v>220</v>
      </c>
      <c r="C12" s="237" t="s">
        <v>248</v>
      </c>
      <c r="D12" s="238"/>
      <c r="E12" s="153"/>
      <c r="F12" s="152"/>
      <c r="G12" s="152"/>
    </row>
    <row r="13" spans="2:7" ht="15">
      <c r="B13" s="156" t="s">
        <v>221</v>
      </c>
      <c r="C13" s="237" t="s">
        <v>222</v>
      </c>
      <c r="D13" s="238"/>
      <c r="E13" s="153"/>
      <c r="F13" s="152"/>
      <c r="G13" s="152"/>
    </row>
    <row r="14" spans="2:7" ht="31.5" customHeight="1">
      <c r="B14" s="209" t="s">
        <v>223</v>
      </c>
      <c r="C14" s="225" t="s">
        <v>265</v>
      </c>
      <c r="D14" s="226"/>
      <c r="E14" s="153"/>
      <c r="F14" s="152"/>
      <c r="G14" s="152"/>
    </row>
    <row r="15" spans="2:7" ht="31.5" customHeight="1">
      <c r="B15" s="209" t="s">
        <v>263</v>
      </c>
      <c r="C15" s="223" t="s">
        <v>266</v>
      </c>
      <c r="D15" s="224"/>
      <c r="E15" s="153"/>
      <c r="F15" s="152"/>
      <c r="G15" s="152"/>
    </row>
    <row r="16" spans="2:7" ht="31.5" customHeight="1" thickBot="1">
      <c r="B16" s="157" t="s">
        <v>262</v>
      </c>
      <c r="C16" s="228" t="s">
        <v>267</v>
      </c>
      <c r="D16" s="229"/>
      <c r="E16" s="153"/>
      <c r="F16" s="152"/>
      <c r="G16" s="152"/>
    </row>
    <row r="17" spans="2:7" ht="18" customHeight="1">
      <c r="B17" s="195"/>
      <c r="C17" s="153"/>
      <c r="D17" s="153"/>
      <c r="E17" s="153"/>
      <c r="F17" s="152"/>
      <c r="G17" s="152"/>
    </row>
    <row r="18" spans="2:7" ht="16.5" thickBot="1">
      <c r="B18" s="158" t="s">
        <v>292</v>
      </c>
      <c r="C18" s="3"/>
      <c r="D18" s="3"/>
      <c r="E18" s="3"/>
      <c r="F18" s="3"/>
      <c r="G18" s="3"/>
    </row>
    <row r="19" spans="2:7" ht="15">
      <c r="B19" s="159"/>
      <c r="C19" s="160"/>
      <c r="D19" s="160"/>
      <c r="E19" s="161"/>
      <c r="F19" s="3"/>
      <c r="G19" s="3"/>
    </row>
    <row r="20" spans="2:7" ht="14.25">
      <c r="B20" s="163"/>
      <c r="C20" s="164"/>
      <c r="D20" s="164"/>
      <c r="E20" s="165"/>
      <c r="F20" s="3"/>
      <c r="G20" s="3"/>
    </row>
    <row r="21" spans="2:7" ht="15" thickBot="1">
      <c r="B21" s="166"/>
      <c r="C21" s="167"/>
      <c r="D21" s="167"/>
      <c r="E21" s="168"/>
      <c r="F21" s="3"/>
      <c r="G21" s="3"/>
    </row>
    <row r="22" spans="2:7" ht="15">
      <c r="B22" s="3"/>
      <c r="C22" s="3"/>
      <c r="D22" s="3"/>
      <c r="E22" s="3"/>
      <c r="F22" s="3"/>
      <c r="G22" s="3"/>
    </row>
    <row r="23" spans="2:7" ht="16.5" thickBot="1">
      <c r="B23" s="219" t="s">
        <v>224</v>
      </c>
      <c r="C23" s="3"/>
      <c r="D23" s="3"/>
      <c r="E23" s="3"/>
      <c r="F23" s="3"/>
      <c r="G23" s="3"/>
    </row>
    <row r="24" spans="1:15" ht="14.25">
      <c r="A24" s="207"/>
      <c r="B24" s="159"/>
      <c r="C24" s="160"/>
      <c r="D24" s="160"/>
      <c r="E24" s="161"/>
      <c r="F24" s="162"/>
      <c r="G24" s="162"/>
      <c r="H24" s="4"/>
      <c r="I24" s="4"/>
      <c r="J24" s="4"/>
      <c r="K24" s="4"/>
      <c r="L24" s="4"/>
      <c r="M24" s="4"/>
      <c r="N24" s="4"/>
      <c r="O24" s="4"/>
    </row>
    <row r="25" spans="2:15" ht="25.9" customHeight="1" thickBot="1">
      <c r="B25" s="166"/>
      <c r="C25" s="167"/>
      <c r="D25" s="167"/>
      <c r="E25" s="168"/>
      <c r="F25" s="162"/>
      <c r="G25" s="162"/>
      <c r="H25" s="4"/>
      <c r="I25" s="4"/>
      <c r="J25" s="4"/>
      <c r="K25" s="4"/>
      <c r="L25" s="4"/>
      <c r="M25" s="4"/>
      <c r="N25" s="4"/>
      <c r="O25" s="4"/>
    </row>
    <row r="26" spans="2:15" ht="13.15" customHeight="1">
      <c r="B26" s="162"/>
      <c r="C26" s="162"/>
      <c r="D26" s="162"/>
      <c r="E26" s="162"/>
      <c r="F26" s="162"/>
      <c r="G26" s="162"/>
      <c r="H26" s="4"/>
      <c r="I26" s="4"/>
      <c r="J26" s="4"/>
      <c r="K26" s="4"/>
      <c r="L26" s="4"/>
      <c r="M26" s="4"/>
      <c r="N26" s="4"/>
      <c r="O26" s="4"/>
    </row>
    <row r="27" spans="2:15" ht="25.9" customHeight="1" thickBot="1">
      <c r="B27" s="158" t="s">
        <v>225</v>
      </c>
      <c r="C27" s="162"/>
      <c r="D27" s="162"/>
      <c r="E27" s="162"/>
      <c r="F27" s="162"/>
      <c r="G27" s="162"/>
      <c r="H27" s="4"/>
      <c r="I27" s="4"/>
      <c r="J27" s="4"/>
      <c r="K27" s="4"/>
      <c r="L27" s="4"/>
      <c r="M27" s="4"/>
      <c r="N27" s="4"/>
      <c r="O27" s="4"/>
    </row>
    <row r="28" spans="2:15" ht="25.9" customHeight="1">
      <c r="B28" s="159"/>
      <c r="C28" s="160"/>
      <c r="D28" s="160"/>
      <c r="E28" s="161"/>
      <c r="F28" s="162"/>
      <c r="G28" s="162"/>
      <c r="H28" s="162"/>
      <c r="I28" s="4"/>
      <c r="J28" s="4"/>
      <c r="K28" s="4"/>
      <c r="L28" s="4"/>
      <c r="M28" s="4"/>
      <c r="N28" s="4"/>
      <c r="O28" s="4"/>
    </row>
    <row r="29" spans="2:15" ht="17.1" customHeight="1" thickBot="1">
      <c r="B29" s="166"/>
      <c r="C29" s="167"/>
      <c r="D29" s="167"/>
      <c r="E29" s="168"/>
      <c r="F29" s="162"/>
      <c r="G29" s="162"/>
      <c r="H29" s="162"/>
      <c r="I29" s="4"/>
      <c r="J29" s="4"/>
      <c r="K29" s="4"/>
      <c r="L29" s="4"/>
      <c r="M29" s="4"/>
      <c r="N29" s="4"/>
      <c r="O29" s="4"/>
    </row>
    <row r="30" spans="2:15" ht="17.1" customHeight="1">
      <c r="B30" s="162"/>
      <c r="C30" s="162"/>
      <c r="D30" s="162"/>
      <c r="E30" s="162"/>
      <c r="F30" s="162"/>
      <c r="G30" s="162"/>
      <c r="H30" s="4"/>
      <c r="I30" s="4"/>
      <c r="J30" s="4"/>
      <c r="K30" s="4"/>
      <c r="L30" s="4"/>
      <c r="M30" s="4"/>
      <c r="N30" s="4"/>
      <c r="O30" s="4"/>
    </row>
    <row r="31" spans="2:15" ht="14.25">
      <c r="B31" s="169"/>
      <c r="C31" s="169"/>
      <c r="D31" s="169"/>
      <c r="E31" s="169"/>
      <c r="F31" s="169"/>
      <c r="G31" s="162"/>
      <c r="H31" s="4"/>
      <c r="I31" s="4"/>
      <c r="J31" s="4"/>
      <c r="K31" s="4"/>
      <c r="L31" s="4"/>
      <c r="M31" s="4"/>
      <c r="N31" s="4"/>
      <c r="O31" s="4"/>
    </row>
    <row r="32" spans="2:15" ht="16.5" thickBot="1">
      <c r="B32" s="151" t="s">
        <v>252</v>
      </c>
      <c r="C32" s="169"/>
      <c r="D32" s="169"/>
      <c r="E32" s="169"/>
      <c r="F32" s="169"/>
      <c r="G32" s="162"/>
      <c r="H32" s="4"/>
      <c r="I32" s="4"/>
      <c r="J32" s="4"/>
      <c r="K32" s="4"/>
      <c r="L32" s="4"/>
      <c r="M32" s="4"/>
      <c r="N32" s="4"/>
      <c r="O32" s="4"/>
    </row>
    <row r="33" spans="2:15" ht="15">
      <c r="B33" s="196" t="s">
        <v>249</v>
      </c>
      <c r="C33" s="197" t="s">
        <v>251</v>
      </c>
      <c r="D33" s="169"/>
      <c r="E33" s="169"/>
      <c r="F33" s="169"/>
      <c r="G33" s="162"/>
      <c r="H33" s="4"/>
      <c r="I33" s="4"/>
      <c r="J33" s="4"/>
      <c r="K33" s="4"/>
      <c r="L33" s="4"/>
      <c r="M33" s="4"/>
      <c r="N33" s="4"/>
      <c r="O33" s="4"/>
    </row>
    <row r="34" spans="2:15" ht="15.75" thickBot="1">
      <c r="B34" s="198" t="s">
        <v>250</v>
      </c>
      <c r="C34" s="199" t="s">
        <v>254</v>
      </c>
      <c r="D34" s="169"/>
      <c r="E34" s="169"/>
      <c r="F34" s="169"/>
      <c r="G34" s="162"/>
      <c r="H34" s="4"/>
      <c r="I34" s="4"/>
      <c r="J34" s="4"/>
      <c r="K34" s="4"/>
      <c r="L34" s="4"/>
      <c r="M34" s="4"/>
      <c r="N34" s="4"/>
      <c r="O34" s="4"/>
    </row>
    <row r="35" spans="2:15" ht="15">
      <c r="B35" s="169"/>
      <c r="C35" s="169"/>
      <c r="D35" s="169"/>
      <c r="E35" s="169"/>
      <c r="F35" s="169"/>
      <c r="G35" s="162"/>
      <c r="H35" s="4"/>
      <c r="I35" s="4"/>
      <c r="J35" s="4"/>
      <c r="K35" s="4"/>
      <c r="L35" s="4"/>
      <c r="M35" s="4"/>
      <c r="N35" s="4"/>
      <c r="O35" s="4"/>
    </row>
    <row r="36" ht="16.5" thickBot="1">
      <c r="B36" s="151" t="s">
        <v>226</v>
      </c>
    </row>
    <row r="37" spans="2:8" ht="16.5" thickBot="1">
      <c r="B37" s="154" t="s">
        <v>227</v>
      </c>
      <c r="C37" s="170" t="s">
        <v>228</v>
      </c>
      <c r="D37" s="171" t="s">
        <v>229</v>
      </c>
      <c r="E37" s="171" t="s">
        <v>230</v>
      </c>
      <c r="F37" s="227"/>
      <c r="G37" s="227"/>
      <c r="H37" s="162"/>
    </row>
    <row r="38" spans="2:8" ht="50.1" customHeight="1">
      <c r="B38" s="172" t="s">
        <v>231</v>
      </c>
      <c r="C38" s="173" t="s">
        <v>258</v>
      </c>
      <c r="D38" s="174" t="s">
        <v>232</v>
      </c>
      <c r="E38" s="175" t="s">
        <v>232</v>
      </c>
      <c r="F38" s="176"/>
      <c r="G38" s="177"/>
      <c r="H38" s="162"/>
    </row>
    <row r="39" spans="2:8" ht="60">
      <c r="B39" s="178" t="s">
        <v>0</v>
      </c>
      <c r="C39" s="179" t="s">
        <v>233</v>
      </c>
      <c r="D39" s="180" t="s">
        <v>232</v>
      </c>
      <c r="E39" s="181" t="s">
        <v>232</v>
      </c>
      <c r="F39" s="176"/>
      <c r="G39" s="176"/>
      <c r="H39" s="162"/>
    </row>
    <row r="40" spans="2:8" ht="45">
      <c r="B40" s="178" t="s">
        <v>290</v>
      </c>
      <c r="C40" s="179" t="s">
        <v>291</v>
      </c>
      <c r="D40" s="180" t="s">
        <v>232</v>
      </c>
      <c r="E40" s="181" t="s">
        <v>232</v>
      </c>
      <c r="F40" s="176"/>
      <c r="G40" s="176"/>
      <c r="H40" s="162"/>
    </row>
    <row r="41" spans="2:8" ht="15">
      <c r="B41" s="182" t="s">
        <v>234</v>
      </c>
      <c r="C41" s="183" t="s">
        <v>235</v>
      </c>
      <c r="D41" s="184" t="s">
        <v>236</v>
      </c>
      <c r="E41" s="181" t="s">
        <v>237</v>
      </c>
      <c r="F41" s="176"/>
      <c r="G41" s="176"/>
      <c r="H41" s="162"/>
    </row>
    <row r="42" spans="2:8" ht="45">
      <c r="B42" s="182" t="s">
        <v>238</v>
      </c>
      <c r="C42" s="183" t="s">
        <v>293</v>
      </c>
      <c r="D42" s="184" t="s">
        <v>257</v>
      </c>
      <c r="E42" s="181" t="s">
        <v>239</v>
      </c>
      <c r="F42" s="176"/>
      <c r="G42" s="176"/>
      <c r="H42" s="162"/>
    </row>
    <row r="43" spans="2:10" ht="45">
      <c r="B43" s="182" t="s">
        <v>240</v>
      </c>
      <c r="C43" s="183" t="s">
        <v>277</v>
      </c>
      <c r="D43" s="184" t="s">
        <v>257</v>
      </c>
      <c r="E43" s="181" t="s">
        <v>241</v>
      </c>
      <c r="F43" s="176"/>
      <c r="G43" s="176"/>
      <c r="H43" s="162"/>
      <c r="I43" s="3"/>
      <c r="J43" s="3"/>
    </row>
    <row r="44" spans="1:10" ht="75">
      <c r="A44" s="206"/>
      <c r="B44" s="185" t="s">
        <v>242</v>
      </c>
      <c r="C44" s="186" t="s">
        <v>268</v>
      </c>
      <c r="D44" s="184" t="s">
        <v>257</v>
      </c>
      <c r="E44" s="181" t="s">
        <v>243</v>
      </c>
      <c r="F44" s="176"/>
      <c r="G44" s="187"/>
      <c r="H44" s="187"/>
      <c r="I44" s="187"/>
      <c r="J44" s="187"/>
    </row>
    <row r="45" spans="1:8" ht="105">
      <c r="A45" s="206"/>
      <c r="B45" s="185" t="s">
        <v>246</v>
      </c>
      <c r="C45" s="186" t="s">
        <v>269</v>
      </c>
      <c r="D45" s="184" t="s">
        <v>257</v>
      </c>
      <c r="E45" s="181" t="s">
        <v>247</v>
      </c>
      <c r="F45" s="176"/>
      <c r="G45" s="176"/>
      <c r="H45" s="162"/>
    </row>
    <row r="46" spans="1:10" ht="75">
      <c r="A46" s="206"/>
      <c r="B46" s="185" t="s">
        <v>244</v>
      </c>
      <c r="C46" s="183" t="s">
        <v>278</v>
      </c>
      <c r="D46" s="184" t="s">
        <v>257</v>
      </c>
      <c r="E46" s="181" t="s">
        <v>245</v>
      </c>
      <c r="F46" s="176"/>
      <c r="G46" s="177"/>
      <c r="H46" s="162"/>
      <c r="I46" s="3"/>
      <c r="J46" s="3"/>
    </row>
    <row r="47" spans="1:8" ht="105">
      <c r="A47" s="206"/>
      <c r="B47" s="185" t="s">
        <v>260</v>
      </c>
      <c r="C47" s="186" t="s">
        <v>273</v>
      </c>
      <c r="D47" s="184" t="s">
        <v>261</v>
      </c>
      <c r="E47" s="181" t="s">
        <v>232</v>
      </c>
      <c r="F47" s="176"/>
      <c r="G47" s="176"/>
      <c r="H47" s="162"/>
    </row>
    <row r="48" spans="1:8" ht="90">
      <c r="A48" s="206"/>
      <c r="B48" s="185" t="s">
        <v>208</v>
      </c>
      <c r="C48" s="186" t="s">
        <v>279</v>
      </c>
      <c r="D48" s="208" t="s">
        <v>264</v>
      </c>
      <c r="E48" s="181" t="s">
        <v>232</v>
      </c>
      <c r="F48" s="176"/>
      <c r="G48" s="176"/>
      <c r="H48" s="162"/>
    </row>
    <row r="49" spans="1:8" ht="75">
      <c r="A49" s="206"/>
      <c r="B49" s="185" t="s">
        <v>286</v>
      </c>
      <c r="C49" s="186" t="s">
        <v>287</v>
      </c>
      <c r="D49" s="184" t="s">
        <v>270</v>
      </c>
      <c r="E49" s="181"/>
      <c r="F49" s="176"/>
      <c r="G49" s="176"/>
      <c r="H49" s="162"/>
    </row>
    <row r="50" spans="1:8" ht="90">
      <c r="A50" s="206"/>
      <c r="B50" s="185" t="s">
        <v>259</v>
      </c>
      <c r="C50" s="186" t="s">
        <v>288</v>
      </c>
      <c r="D50" s="213" t="s">
        <v>280</v>
      </c>
      <c r="E50" s="181" t="s">
        <v>232</v>
      </c>
      <c r="F50" s="176"/>
      <c r="G50" s="176"/>
      <c r="H50" s="162"/>
    </row>
    <row r="51" spans="1:8" ht="147.6" customHeight="1">
      <c r="A51" s="206"/>
      <c r="B51" s="182" t="s">
        <v>1</v>
      </c>
      <c r="C51" s="186" t="s">
        <v>274</v>
      </c>
      <c r="D51" s="212" t="s">
        <v>272</v>
      </c>
      <c r="E51" s="188" t="s">
        <v>271</v>
      </c>
      <c r="F51" s="176"/>
      <c r="G51" s="189"/>
      <c r="H51" s="162"/>
    </row>
    <row r="52" spans="1:8" ht="102.95" customHeight="1">
      <c r="A52" s="206"/>
      <c r="B52" s="202" t="s">
        <v>187</v>
      </c>
      <c r="C52" s="203" t="s">
        <v>289</v>
      </c>
      <c r="D52" s="204" t="s">
        <v>280</v>
      </c>
      <c r="E52" s="205" t="s">
        <v>232</v>
      </c>
      <c r="F52" s="176"/>
      <c r="G52" s="189"/>
      <c r="H52" s="162"/>
    </row>
    <row r="53" spans="1:8" ht="176.45" customHeight="1" thickBot="1">
      <c r="A53" s="206"/>
      <c r="B53" s="190" t="s">
        <v>276</v>
      </c>
      <c r="C53" s="191" t="s">
        <v>281</v>
      </c>
      <c r="D53" s="218" t="s">
        <v>275</v>
      </c>
      <c r="E53" s="192" t="s">
        <v>232</v>
      </c>
      <c r="F53" s="193"/>
      <c r="G53" s="193"/>
      <c r="H53" s="162"/>
    </row>
    <row r="54" spans="2:8" ht="15">
      <c r="B54" s="194"/>
      <c r="F54" s="162"/>
      <c r="G54" s="162"/>
      <c r="H54" s="162"/>
    </row>
    <row r="55" spans="6:8" ht="15">
      <c r="F55" s="162"/>
      <c r="G55" s="162"/>
      <c r="H55" s="162"/>
    </row>
    <row r="56" spans="6:8" ht="15">
      <c r="F56" s="162"/>
      <c r="G56" s="162"/>
      <c r="H56" s="162"/>
    </row>
  </sheetData>
  <mergeCells count="9">
    <mergeCell ref="C15:D15"/>
    <mergeCell ref="C14:D14"/>
    <mergeCell ref="F37:G37"/>
    <mergeCell ref="C16:D16"/>
    <mergeCell ref="B7:E7"/>
    <mergeCell ref="C10:D10"/>
    <mergeCell ref="C11:D11"/>
    <mergeCell ref="C12:D12"/>
    <mergeCell ref="C13:D13"/>
  </mergeCells>
  <hyperlinks>
    <hyperlink ref="C3" r:id="rId1" display="mailto:post2028@bpa.gov"/>
    <hyperlink ref="D42" r:id="rId2" display="https://www.bpa.gov/-/media/Aep/rates-tariff/bp-24/models-and-datasets-initial-proposal/TRMbd_2024.xlsm"/>
    <hyperlink ref="D41" r:id="rId3" display="https://www.bpa.gov/-/media/Aep/power/provider-of-choice/followuppost2028capacityworkshop.xlsx"/>
    <hyperlink ref="B11" location="Info!A1" display="Info"/>
    <hyperlink ref="B12" location="Calculation!A1" display="Calculation"/>
    <hyperlink ref="B13" location="Data!A1" display="Data"/>
    <hyperlink ref="B14" location="'Reference Data'!A1" display="Reference Data"/>
    <hyperlink ref="D43" r:id="rId4" display="https://www.bpa.gov/-/media/Aep/rates-tariff/bp-24/models-and-datasets-initial-proposal/TRMbd_2024.xlsm"/>
    <hyperlink ref="D44" r:id="rId5" display="https://www.bpa.gov/-/media/Aep/rates-tariff/bp-24/models-and-datasets-initial-proposal/TRMbd_2024.xlsm"/>
    <hyperlink ref="D46" r:id="rId6" display="https://www.bpa.gov/-/media/Aep/rates-tariff/bp-24/models-and-datasets-initial-proposal/TRMbd_2024.xlsm"/>
    <hyperlink ref="D47" r:id="rId7" display="https://www.bpa.gov/-/media/Aep/power/regional-dialogue/clark-river-road-letter.pdf"/>
    <hyperlink ref="B15" location="'Scaling Calculation'!A1" display="Scaling Calculation"/>
    <hyperlink ref="B16" location="Lists!A1" display="Lists"/>
    <hyperlink ref="D45" r:id="rId8" display="https://www.bpa.gov/-/media/Aep/rates-tariff/bp-24/models-and-datasets-initial-proposal/TRMbd_2024.xlsm"/>
    <hyperlink ref="D49" r:id="rId9" display="https://www.bpa.gov/energy-and-services/rate-and-tariff-proceedings/rate-period-high-water-mark-process"/>
    <hyperlink ref="D51" r:id="rId10" display="https://www.bpa.gov/-/media/Aep/power/provider-of-choice/bpa-chwm-calculation-model.xlsx"/>
  </hyperlinks>
  <printOptions/>
  <pageMargins left="0.7" right="0.7" top="0.75" bottom="0.75" header="0.3" footer="0.3"/>
  <pageSetup horizontalDpi="600" verticalDpi="600" orientation="portrait" r:id="rId12"/>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workbookViewId="0" topLeftCell="A1">
      <pane xSplit="2" ySplit="6" topLeftCell="C7" activePane="bottomRight" state="frozen"/>
      <selection pane="topRight" activeCell="C1" sqref="C1"/>
      <selection pane="bottomLeft" activeCell="A8" sqref="A8"/>
      <selection pane="bottomRight" activeCell="C6" sqref="C6"/>
    </sheetView>
  </sheetViews>
  <sheetFormatPr defaultColWidth="8.7109375" defaultRowHeight="15"/>
  <cols>
    <col min="1" max="1" width="8.8515625" style="1" bestFit="1" customWidth="1"/>
    <col min="2" max="2" width="32.421875" style="17" bestFit="1" customWidth="1"/>
    <col min="3" max="9" width="13.57421875" style="1" customWidth="1"/>
    <col min="10" max="13" width="17.57421875" style="1" customWidth="1"/>
    <col min="14" max="14" width="22.8515625" style="1" customWidth="1"/>
    <col min="15" max="16" width="13.8515625" style="1" customWidth="1"/>
    <col min="17" max="16384" width="8.7109375" style="1" customWidth="1"/>
  </cols>
  <sheetData>
    <row r="1" spans="1:16" s="2" customFormat="1" ht="15" customHeight="1" thickBot="1">
      <c r="A1" s="131">
        <v>7000</v>
      </c>
      <c r="B1" s="90" t="s">
        <v>199</v>
      </c>
      <c r="C1" s="252" t="s">
        <v>283</v>
      </c>
      <c r="D1" s="253"/>
      <c r="E1" s="253"/>
      <c r="F1" s="253"/>
      <c r="G1" s="253"/>
      <c r="H1" s="253"/>
      <c r="I1" s="254"/>
      <c r="J1" s="255" t="s">
        <v>188</v>
      </c>
      <c r="K1" s="256"/>
      <c r="L1" s="256"/>
      <c r="M1" s="256"/>
      <c r="N1" s="256"/>
      <c r="O1" s="256"/>
      <c r="P1" s="257"/>
    </row>
    <row r="2" spans="1:16" s="2" customFormat="1" ht="15" customHeight="1">
      <c r="A2" s="130" t="s">
        <v>3</v>
      </c>
      <c r="B2" s="90" t="s">
        <v>0</v>
      </c>
      <c r="C2" s="262" t="s">
        <v>284</v>
      </c>
      <c r="D2" s="265" t="s">
        <v>285</v>
      </c>
      <c r="E2" s="258" t="s">
        <v>183</v>
      </c>
      <c r="F2" s="258"/>
      <c r="G2" s="258"/>
      <c r="H2" s="258"/>
      <c r="I2" s="259" t="s">
        <v>282</v>
      </c>
      <c r="J2" s="245" t="s">
        <v>286</v>
      </c>
      <c r="K2" s="247" t="s">
        <v>259</v>
      </c>
      <c r="L2" s="247" t="s">
        <v>1</v>
      </c>
      <c r="M2" s="249" t="s">
        <v>187</v>
      </c>
      <c r="N2" s="249" t="s">
        <v>276</v>
      </c>
      <c r="O2" s="269" t="s">
        <v>202</v>
      </c>
      <c r="P2" s="272" t="s">
        <v>203</v>
      </c>
    </row>
    <row r="3" spans="2:16" s="2" customFormat="1" ht="56.1" customHeight="1">
      <c r="B3" s="90"/>
      <c r="C3" s="263"/>
      <c r="D3" s="240"/>
      <c r="E3" s="266" t="s">
        <v>184</v>
      </c>
      <c r="F3" s="239" t="s">
        <v>176</v>
      </c>
      <c r="G3" s="239" t="s">
        <v>186</v>
      </c>
      <c r="H3" s="242" t="s">
        <v>185</v>
      </c>
      <c r="I3" s="260"/>
      <c r="J3" s="246"/>
      <c r="K3" s="248"/>
      <c r="L3" s="248"/>
      <c r="M3" s="250"/>
      <c r="N3" s="250"/>
      <c r="O3" s="270"/>
      <c r="P3" s="273"/>
    </row>
    <row r="4" spans="2:16" s="2" customFormat="1" ht="15">
      <c r="B4" s="90"/>
      <c r="C4" s="263"/>
      <c r="D4" s="240"/>
      <c r="E4" s="267"/>
      <c r="F4" s="240"/>
      <c r="G4" s="240"/>
      <c r="H4" s="243"/>
      <c r="I4" s="260"/>
      <c r="J4" s="246"/>
      <c r="K4" s="248"/>
      <c r="L4" s="132" t="s">
        <v>178</v>
      </c>
      <c r="M4" s="251"/>
      <c r="N4" s="251"/>
      <c r="O4" s="270"/>
      <c r="P4" s="273"/>
    </row>
    <row r="5" spans="2:16" s="2" customFormat="1" ht="15.75" thickBot="1">
      <c r="B5" s="200" t="s">
        <v>209</v>
      </c>
      <c r="C5" s="264"/>
      <c r="D5" s="241"/>
      <c r="E5" s="268"/>
      <c r="F5" s="241"/>
      <c r="G5" s="241"/>
      <c r="H5" s="244"/>
      <c r="I5" s="260"/>
      <c r="J5" s="246"/>
      <c r="K5" s="133">
        <v>1</v>
      </c>
      <c r="L5" s="133">
        <v>0.5</v>
      </c>
      <c r="M5" s="133">
        <v>0.25</v>
      </c>
      <c r="N5" s="134" t="s">
        <v>154</v>
      </c>
      <c r="O5" s="270"/>
      <c r="P5" s="273"/>
    </row>
    <row r="6" spans="1:16" s="2" customFormat="1" ht="15.75" thickBot="1">
      <c r="A6" s="65" t="s">
        <v>7</v>
      </c>
      <c r="B6" s="91" t="s">
        <v>8</v>
      </c>
      <c r="C6" s="89" t="s">
        <v>157</v>
      </c>
      <c r="D6" s="79" t="s">
        <v>157</v>
      </c>
      <c r="E6" s="80" t="s">
        <v>157</v>
      </c>
      <c r="F6" s="79" t="s">
        <v>157</v>
      </c>
      <c r="G6" s="80" t="s">
        <v>157</v>
      </c>
      <c r="H6" s="81" t="s">
        <v>9</v>
      </c>
      <c r="I6" s="261"/>
      <c r="J6" s="89" t="s">
        <v>191</v>
      </c>
      <c r="K6" s="79" t="s">
        <v>9</v>
      </c>
      <c r="L6" s="79" t="s">
        <v>9</v>
      </c>
      <c r="M6" s="79" t="s">
        <v>9</v>
      </c>
      <c r="N6" s="79" t="s">
        <v>3</v>
      </c>
      <c r="O6" s="271"/>
      <c r="P6" s="274"/>
    </row>
    <row r="7" spans="1:16" ht="15">
      <c r="A7" s="15">
        <v>10005</v>
      </c>
      <c r="B7" s="48" t="s">
        <v>10</v>
      </c>
      <c r="C7" s="67">
        <f>'Reference Data'!R3</f>
        <v>0.6524691780821918</v>
      </c>
      <c r="D7" s="70">
        <f>'Reference Data'!AG3</f>
        <v>0</v>
      </c>
      <c r="E7" s="68">
        <f>'Reference Data'!AP3</f>
        <v>0</v>
      </c>
      <c r="F7" s="70">
        <f>'Reference Data'!AY3</f>
        <v>0</v>
      </c>
      <c r="G7" s="68">
        <f>'Reference Data'!BH3</f>
        <v>0</v>
      </c>
      <c r="H7" s="75">
        <f>'Reference Data'!BI3</f>
        <v>0</v>
      </c>
      <c r="I7" s="77">
        <f>IF((C7-SUM(D7:G7)+H7)&gt;0,C7-SUM(D7:G7)+H7,0)</f>
        <v>0.6524691780821918</v>
      </c>
      <c r="J7" s="67">
        <f>'Reference Data'!BT3</f>
        <v>0.548</v>
      </c>
      <c r="K7" s="70">
        <f>'Reference Data'!BW3</f>
        <v>0</v>
      </c>
      <c r="L7" s="70">
        <f>'Reference Data'!BU3</f>
        <v>0</v>
      </c>
      <c r="M7" s="68">
        <f>'Reference Data'!BV3</f>
        <v>0.02611729452054795</v>
      </c>
      <c r="N7" s="214">
        <f>'Reference Data'!BZ3</f>
        <v>0</v>
      </c>
      <c r="O7" s="82">
        <f aca="true" t="shared" si="0" ref="O7:O38">SUM(J7:N7)</f>
        <v>0.5741172945205479</v>
      </c>
      <c r="P7" s="69">
        <f aca="true" t="shared" si="1" ref="P7:P38">I7-O7</f>
        <v>0.07835188356164391</v>
      </c>
    </row>
    <row r="8" spans="1:16" ht="15">
      <c r="A8" s="15">
        <v>10015</v>
      </c>
      <c r="B8" s="48" t="s">
        <v>11</v>
      </c>
      <c r="C8" s="67">
        <f>'Reference Data'!R4</f>
        <v>0.5833477168949771</v>
      </c>
      <c r="D8" s="70">
        <f>'Reference Data'!AG4</f>
        <v>0</v>
      </c>
      <c r="E8" s="68">
        <f>'Reference Data'!AP4</f>
        <v>0</v>
      </c>
      <c r="F8" s="70">
        <f>'Reference Data'!AY4</f>
        <v>0</v>
      </c>
      <c r="G8" s="68">
        <f>'Reference Data'!BH4</f>
        <v>0</v>
      </c>
      <c r="H8" s="75">
        <f>'Reference Data'!BI4</f>
        <v>0</v>
      </c>
      <c r="I8" s="77">
        <f aca="true" t="shared" si="2" ref="I8:I71">IF((C8-SUM(D8:G8)+H8)&gt;0,C8-SUM(D8:G8)+H8,0)</f>
        <v>0.5833477168949771</v>
      </c>
      <c r="J8" s="67">
        <f>'Reference Data'!BT4</f>
        <v>0.573</v>
      </c>
      <c r="K8" s="70">
        <f>'Reference Data'!BW4</f>
        <v>0</v>
      </c>
      <c r="L8" s="70">
        <f>'Reference Data'!BU4</f>
        <v>0</v>
      </c>
      <c r="M8" s="68">
        <f>'Reference Data'!BV4</f>
        <v>0.0025869292237442887</v>
      </c>
      <c r="N8" s="215">
        <f>'Reference Data'!BZ4</f>
        <v>0</v>
      </c>
      <c r="O8" s="82">
        <f t="shared" si="0"/>
        <v>0.5755869292237442</v>
      </c>
      <c r="P8" s="69">
        <f t="shared" si="1"/>
        <v>0.007760787671232894</v>
      </c>
    </row>
    <row r="9" spans="1:16" ht="15">
      <c r="A9" s="15">
        <v>10024</v>
      </c>
      <c r="B9" s="48" t="s">
        <v>12</v>
      </c>
      <c r="C9" s="67">
        <f>'Reference Data'!R5</f>
        <v>209.98174771689503</v>
      </c>
      <c r="D9" s="70">
        <f>'Reference Data'!AG5</f>
        <v>0</v>
      </c>
      <c r="E9" s="68">
        <f>'Reference Data'!AP5</f>
        <v>0.9188356164383562</v>
      </c>
      <c r="F9" s="70">
        <f>'Reference Data'!AY5</f>
        <v>0</v>
      </c>
      <c r="G9" s="68">
        <f>'Reference Data'!BH5</f>
        <v>0</v>
      </c>
      <c r="H9" s="75">
        <f>'Reference Data'!BI5</f>
        <v>0</v>
      </c>
      <c r="I9" s="77">
        <f t="shared" si="2"/>
        <v>209.06291210045669</v>
      </c>
      <c r="J9" s="67">
        <f>'Reference Data'!BT5</f>
        <v>200.923</v>
      </c>
      <c r="K9" s="70">
        <f>'Reference Data'!BW5</f>
        <v>0</v>
      </c>
      <c r="L9" s="70">
        <f>'Reference Data'!BU5</f>
        <v>1.5097500000000001</v>
      </c>
      <c r="M9" s="68">
        <f>'Reference Data'!BV5</f>
        <v>2.034978025114171</v>
      </c>
      <c r="N9" s="215">
        <f>'Reference Data'!BZ5</f>
        <v>0</v>
      </c>
      <c r="O9" s="82">
        <f t="shared" si="0"/>
        <v>204.46772802511418</v>
      </c>
      <c r="P9" s="69">
        <f t="shared" si="1"/>
        <v>4.595184075342502</v>
      </c>
    </row>
    <row r="10" spans="1:16" ht="15">
      <c r="A10" s="15">
        <v>10025</v>
      </c>
      <c r="B10" s="48" t="s">
        <v>13</v>
      </c>
      <c r="C10" s="67">
        <f>'Reference Data'!R6</f>
        <v>67.88498219178081</v>
      </c>
      <c r="D10" s="70">
        <f>'Reference Data'!AG6</f>
        <v>0</v>
      </c>
      <c r="E10" s="68">
        <f>'Reference Data'!AP6</f>
        <v>0</v>
      </c>
      <c r="F10" s="70">
        <f>'Reference Data'!AY6</f>
        <v>0</v>
      </c>
      <c r="G10" s="68">
        <f>'Reference Data'!BH6</f>
        <v>0</v>
      </c>
      <c r="H10" s="75">
        <f>'Reference Data'!BI6</f>
        <v>0</v>
      </c>
      <c r="I10" s="77">
        <f t="shared" si="2"/>
        <v>67.88498219178081</v>
      </c>
      <c r="J10" s="67">
        <f>'Reference Data'!BT6</f>
        <v>59.659</v>
      </c>
      <c r="K10" s="70">
        <f>'Reference Data'!BW6</f>
        <v>0</v>
      </c>
      <c r="L10" s="70">
        <f>'Reference Data'!BU6</f>
        <v>0.43000000000000005</v>
      </c>
      <c r="M10" s="68">
        <f>'Reference Data'!BV6</f>
        <v>2.056495547945202</v>
      </c>
      <c r="N10" s="215">
        <f>'Reference Data'!BZ6</f>
        <v>0</v>
      </c>
      <c r="O10" s="82">
        <f t="shared" si="0"/>
        <v>62.1454955479452</v>
      </c>
      <c r="P10" s="69">
        <f t="shared" si="1"/>
        <v>5.739486643835605</v>
      </c>
    </row>
    <row r="11" spans="1:16" ht="15">
      <c r="A11" s="15">
        <v>10027</v>
      </c>
      <c r="B11" s="48" t="s">
        <v>14</v>
      </c>
      <c r="C11" s="67">
        <f>'Reference Data'!R7</f>
        <v>66.58574794520548</v>
      </c>
      <c r="D11" s="70">
        <f>'Reference Data'!AG7</f>
        <v>0</v>
      </c>
      <c r="E11" s="68">
        <f>'Reference Data'!AP7</f>
        <v>0</v>
      </c>
      <c r="F11" s="70">
        <f>'Reference Data'!AY7</f>
        <v>0</v>
      </c>
      <c r="G11" s="68">
        <f>'Reference Data'!BH7</f>
        <v>0</v>
      </c>
      <c r="H11" s="75">
        <f>'Reference Data'!BI7</f>
        <v>0</v>
      </c>
      <c r="I11" s="77">
        <f t="shared" si="2"/>
        <v>66.58574794520548</v>
      </c>
      <c r="J11" s="67">
        <f>'Reference Data'!BT7</f>
        <v>61.194</v>
      </c>
      <c r="K11" s="70">
        <f>'Reference Data'!BW7</f>
        <v>0</v>
      </c>
      <c r="L11" s="70">
        <f>'Reference Data'!BU7</f>
        <v>0.003</v>
      </c>
      <c r="M11" s="68">
        <f>'Reference Data'!BV7</f>
        <v>1.3479369863013702</v>
      </c>
      <c r="N11" s="215">
        <f>'Reference Data'!BZ7</f>
        <v>0</v>
      </c>
      <c r="O11" s="82">
        <f t="shared" si="0"/>
        <v>62.54493698630137</v>
      </c>
      <c r="P11" s="69">
        <f t="shared" si="1"/>
        <v>4.04081095890411</v>
      </c>
    </row>
    <row r="12" spans="1:16" ht="15">
      <c r="A12" s="15">
        <v>10029</v>
      </c>
      <c r="B12" s="48" t="s">
        <v>15</v>
      </c>
      <c r="C12" s="67">
        <f>'Reference Data'!R8</f>
        <v>20.350107762557077</v>
      </c>
      <c r="D12" s="70">
        <f>'Reference Data'!AG8</f>
        <v>0</v>
      </c>
      <c r="E12" s="68">
        <f>'Reference Data'!AP8</f>
        <v>0</v>
      </c>
      <c r="F12" s="70">
        <f>'Reference Data'!AY8</f>
        <v>0</v>
      </c>
      <c r="G12" s="68">
        <f>'Reference Data'!BH8</f>
        <v>0</v>
      </c>
      <c r="H12" s="75">
        <f>'Reference Data'!BI8</f>
        <v>0</v>
      </c>
      <c r="I12" s="77">
        <f t="shared" si="2"/>
        <v>20.350107762557077</v>
      </c>
      <c r="J12" s="67">
        <f>'Reference Data'!BT8</f>
        <v>17.616</v>
      </c>
      <c r="K12" s="70">
        <f>'Reference Data'!BW8</f>
        <v>0</v>
      </c>
      <c r="L12" s="70">
        <f>'Reference Data'!BU8</f>
        <v>0</v>
      </c>
      <c r="M12" s="68">
        <f>'Reference Data'!BV8</f>
        <v>0.6835269406392692</v>
      </c>
      <c r="N12" s="215">
        <f>'Reference Data'!BZ8</f>
        <v>0</v>
      </c>
      <c r="O12" s="82">
        <f t="shared" si="0"/>
        <v>18.299526940639268</v>
      </c>
      <c r="P12" s="69">
        <f t="shared" si="1"/>
        <v>2.0505808219178085</v>
      </c>
    </row>
    <row r="13" spans="1:16" ht="15">
      <c r="A13" s="15">
        <v>10044</v>
      </c>
      <c r="B13" s="48" t="s">
        <v>16</v>
      </c>
      <c r="C13" s="67">
        <f>'Reference Data'!R9</f>
        <v>21.984089155251144</v>
      </c>
      <c r="D13" s="70">
        <f>'Reference Data'!AG9</f>
        <v>0</v>
      </c>
      <c r="E13" s="68">
        <f>'Reference Data'!AP9</f>
        <v>0</v>
      </c>
      <c r="F13" s="70">
        <f>'Reference Data'!AY9</f>
        <v>0</v>
      </c>
      <c r="G13" s="68">
        <f>'Reference Data'!BH9</f>
        <v>0</v>
      </c>
      <c r="H13" s="75">
        <f>'Reference Data'!BI9</f>
        <v>0</v>
      </c>
      <c r="I13" s="77">
        <f t="shared" si="2"/>
        <v>21.984089155251144</v>
      </c>
      <c r="J13" s="67">
        <f>'Reference Data'!BT9</f>
        <v>20.309</v>
      </c>
      <c r="K13" s="70">
        <f>'Reference Data'!BW9</f>
        <v>0</v>
      </c>
      <c r="L13" s="70">
        <f>'Reference Data'!BU9</f>
        <v>0</v>
      </c>
      <c r="M13" s="68">
        <f>'Reference Data'!BV9</f>
        <v>0.41877228881278583</v>
      </c>
      <c r="N13" s="215">
        <f>'Reference Data'!BZ9</f>
        <v>0</v>
      </c>
      <c r="O13" s="82">
        <f t="shared" si="0"/>
        <v>20.727772288812787</v>
      </c>
      <c r="P13" s="69">
        <f t="shared" si="1"/>
        <v>1.2563168664383575</v>
      </c>
    </row>
    <row r="14" spans="1:16" ht="15">
      <c r="A14" s="15">
        <v>10046</v>
      </c>
      <c r="B14" s="48" t="s">
        <v>17</v>
      </c>
      <c r="C14" s="67">
        <f>'Reference Data'!R10</f>
        <v>97.42363641552512</v>
      </c>
      <c r="D14" s="70">
        <f>'Reference Data'!AG10</f>
        <v>0</v>
      </c>
      <c r="E14" s="68">
        <f>'Reference Data'!AP10</f>
        <v>0</v>
      </c>
      <c r="F14" s="70">
        <f>'Reference Data'!AY10</f>
        <v>0</v>
      </c>
      <c r="G14" s="68">
        <f>'Reference Data'!BH10</f>
        <v>0</v>
      </c>
      <c r="H14" s="75">
        <f>'Reference Data'!BI10</f>
        <v>0</v>
      </c>
      <c r="I14" s="77">
        <f t="shared" si="2"/>
        <v>97.42363641552512</v>
      </c>
      <c r="J14" s="67">
        <f>'Reference Data'!BT10</f>
        <v>81.851</v>
      </c>
      <c r="K14" s="70">
        <f>'Reference Data'!BW10</f>
        <v>0</v>
      </c>
      <c r="L14" s="70">
        <f>'Reference Data'!BU10</f>
        <v>0.20400000000000001</v>
      </c>
      <c r="M14" s="68">
        <f>'Reference Data'!BV10</f>
        <v>3.893159103881281</v>
      </c>
      <c r="N14" s="215">
        <f>'Reference Data'!BZ10</f>
        <v>0</v>
      </c>
      <c r="O14" s="82">
        <f t="shared" si="0"/>
        <v>85.94815910388127</v>
      </c>
      <c r="P14" s="69">
        <f t="shared" si="1"/>
        <v>11.475477311643857</v>
      </c>
    </row>
    <row r="15" spans="1:16" ht="15">
      <c r="A15" s="15">
        <v>10047</v>
      </c>
      <c r="B15" s="48" t="s">
        <v>18</v>
      </c>
      <c r="C15" s="67">
        <f>'Reference Data'!R11</f>
        <v>150.2446770547945</v>
      </c>
      <c r="D15" s="70">
        <f>'Reference Data'!AG11</f>
        <v>0</v>
      </c>
      <c r="E15" s="68">
        <f>'Reference Data'!AP11</f>
        <v>0</v>
      </c>
      <c r="F15" s="70">
        <f>'Reference Data'!AY11</f>
        <v>0</v>
      </c>
      <c r="G15" s="68">
        <f>'Reference Data'!BH11</f>
        <v>0</v>
      </c>
      <c r="H15" s="75">
        <f>'Reference Data'!BI11</f>
        <v>0</v>
      </c>
      <c r="I15" s="77">
        <f t="shared" si="2"/>
        <v>150.2446770547945</v>
      </c>
      <c r="J15" s="67">
        <f>'Reference Data'!BT11</f>
        <v>156.673</v>
      </c>
      <c r="K15" s="70">
        <f>'Reference Data'!BW11</f>
        <v>-6.428322945205508</v>
      </c>
      <c r="L15" s="70">
        <f>'Reference Data'!BU11</f>
        <v>0.11050000000000001</v>
      </c>
      <c r="M15" s="68">
        <f>'Reference Data'!BV11</f>
        <v>0</v>
      </c>
      <c r="N15" s="215">
        <f>'Reference Data'!BZ11</f>
        <v>0</v>
      </c>
      <c r="O15" s="82">
        <f t="shared" si="0"/>
        <v>150.3551770547945</v>
      </c>
      <c r="P15" s="69">
        <f t="shared" si="1"/>
        <v>-0.11050000000000182</v>
      </c>
    </row>
    <row r="16" spans="1:16" ht="15">
      <c r="A16" s="15">
        <v>10055</v>
      </c>
      <c r="B16" s="48" t="s">
        <v>19</v>
      </c>
      <c r="C16" s="67">
        <f>'Reference Data'!R12</f>
        <v>0.38418984018264846</v>
      </c>
      <c r="D16" s="70">
        <f>'Reference Data'!AG12</f>
        <v>0</v>
      </c>
      <c r="E16" s="68">
        <f>'Reference Data'!AP12</f>
        <v>0</v>
      </c>
      <c r="F16" s="70">
        <f>'Reference Data'!AY12</f>
        <v>0</v>
      </c>
      <c r="G16" s="68">
        <f>'Reference Data'!BH12</f>
        <v>0</v>
      </c>
      <c r="H16" s="75">
        <f>'Reference Data'!BI12</f>
        <v>0</v>
      </c>
      <c r="I16" s="77">
        <f t="shared" si="2"/>
        <v>0.38418984018264846</v>
      </c>
      <c r="J16" s="67">
        <f>'Reference Data'!BT12</f>
        <v>0.398</v>
      </c>
      <c r="K16" s="70">
        <f>'Reference Data'!BW12</f>
        <v>-0.013810159817351564</v>
      </c>
      <c r="L16" s="70">
        <f>'Reference Data'!BU12</f>
        <v>0</v>
      </c>
      <c r="M16" s="68">
        <f>'Reference Data'!BV12</f>
        <v>0</v>
      </c>
      <c r="N16" s="215">
        <f>'Reference Data'!BZ12</f>
        <v>0</v>
      </c>
      <c r="O16" s="82">
        <f t="shared" si="0"/>
        <v>0.38418984018264846</v>
      </c>
      <c r="P16" s="69">
        <f t="shared" si="1"/>
        <v>0</v>
      </c>
    </row>
    <row r="17" spans="1:16" ht="15">
      <c r="A17" s="15">
        <v>10057</v>
      </c>
      <c r="B17" s="48" t="s">
        <v>20</v>
      </c>
      <c r="C17" s="67">
        <f>'Reference Data'!R13</f>
        <v>20.13381324200913</v>
      </c>
      <c r="D17" s="70">
        <f>'Reference Data'!AG13</f>
        <v>0</v>
      </c>
      <c r="E17" s="68">
        <f>'Reference Data'!AP13</f>
        <v>0.15810502283105024</v>
      </c>
      <c r="F17" s="70">
        <f>'Reference Data'!AY13</f>
        <v>0</v>
      </c>
      <c r="G17" s="68">
        <f>'Reference Data'!BH13</f>
        <v>0</v>
      </c>
      <c r="H17" s="75">
        <f>'Reference Data'!BI13</f>
        <v>0</v>
      </c>
      <c r="I17" s="77">
        <f t="shared" si="2"/>
        <v>19.975708219178077</v>
      </c>
      <c r="J17" s="67">
        <f>'Reference Data'!BT13</f>
        <v>21.069</v>
      </c>
      <c r="K17" s="70">
        <f>'Reference Data'!BW13</f>
        <v>-1.0932917808219216</v>
      </c>
      <c r="L17" s="70">
        <f>'Reference Data'!BU13</f>
        <v>0</v>
      </c>
      <c r="M17" s="68">
        <f>'Reference Data'!BV13</f>
        <v>0</v>
      </c>
      <c r="N17" s="215">
        <f>'Reference Data'!BZ13</f>
        <v>0</v>
      </c>
      <c r="O17" s="82">
        <f t="shared" si="0"/>
        <v>19.975708219178077</v>
      </c>
      <c r="P17" s="69">
        <f t="shared" si="1"/>
        <v>0</v>
      </c>
    </row>
    <row r="18" spans="1:16" ht="15">
      <c r="A18" s="15">
        <v>10059</v>
      </c>
      <c r="B18" s="48" t="s">
        <v>21</v>
      </c>
      <c r="C18" s="67">
        <f>'Reference Data'!R14</f>
        <v>7.5985666666666685</v>
      </c>
      <c r="D18" s="70">
        <f>'Reference Data'!AG14</f>
        <v>0</v>
      </c>
      <c r="E18" s="68">
        <f>'Reference Data'!AP14</f>
        <v>0</v>
      </c>
      <c r="F18" s="70">
        <f>'Reference Data'!AY14</f>
        <v>0</v>
      </c>
      <c r="G18" s="68">
        <f>'Reference Data'!BH14</f>
        <v>0</v>
      </c>
      <c r="H18" s="75">
        <f>'Reference Data'!BI14</f>
        <v>0</v>
      </c>
      <c r="I18" s="77">
        <f t="shared" si="2"/>
        <v>7.5985666666666685</v>
      </c>
      <c r="J18" s="67">
        <f>'Reference Data'!BT14</f>
        <v>7.639</v>
      </c>
      <c r="K18" s="70">
        <f>'Reference Data'!BW14</f>
        <v>-0.04043333333333177</v>
      </c>
      <c r="L18" s="70">
        <f>'Reference Data'!BU14</f>
        <v>0</v>
      </c>
      <c r="M18" s="68">
        <f>'Reference Data'!BV14</f>
        <v>0</v>
      </c>
      <c r="N18" s="215">
        <f>'Reference Data'!BZ14</f>
        <v>0</v>
      </c>
      <c r="O18" s="82">
        <f t="shared" si="0"/>
        <v>7.5985666666666685</v>
      </c>
      <c r="P18" s="69">
        <f t="shared" si="1"/>
        <v>0</v>
      </c>
    </row>
    <row r="19" spans="1:16" ht="15">
      <c r="A19" s="15">
        <v>10061</v>
      </c>
      <c r="B19" s="48" t="s">
        <v>22</v>
      </c>
      <c r="C19" s="67">
        <f>'Reference Data'!R15</f>
        <v>9.359002397260275</v>
      </c>
      <c r="D19" s="70">
        <f>'Reference Data'!AG15</f>
        <v>0</v>
      </c>
      <c r="E19" s="68">
        <f>'Reference Data'!AP15</f>
        <v>0</v>
      </c>
      <c r="F19" s="70">
        <f>'Reference Data'!AY15</f>
        <v>0</v>
      </c>
      <c r="G19" s="68">
        <f>'Reference Data'!BH15</f>
        <v>0</v>
      </c>
      <c r="H19" s="75">
        <f>'Reference Data'!BI15</f>
        <v>0</v>
      </c>
      <c r="I19" s="77">
        <f t="shared" si="2"/>
        <v>9.359002397260275</v>
      </c>
      <c r="J19" s="67">
        <f>'Reference Data'!BT15</f>
        <v>8.747</v>
      </c>
      <c r="K19" s="70">
        <f>'Reference Data'!BW15</f>
        <v>0</v>
      </c>
      <c r="L19" s="70">
        <f>'Reference Data'!BU15</f>
        <v>0</v>
      </c>
      <c r="M19" s="68">
        <f>'Reference Data'!BV15</f>
        <v>0.1530005993150687</v>
      </c>
      <c r="N19" s="215">
        <f>'Reference Data'!BZ15</f>
        <v>0</v>
      </c>
      <c r="O19" s="82">
        <f t="shared" si="0"/>
        <v>8.900000599315069</v>
      </c>
      <c r="P19" s="69">
        <f t="shared" si="1"/>
        <v>0.4590017979452057</v>
      </c>
    </row>
    <row r="20" spans="1:16" ht="15">
      <c r="A20" s="15">
        <v>10062</v>
      </c>
      <c r="B20" s="48" t="s">
        <v>23</v>
      </c>
      <c r="C20" s="67">
        <f>'Reference Data'!R16</f>
        <v>9.146599315068494</v>
      </c>
      <c r="D20" s="70">
        <f>'Reference Data'!AG16</f>
        <v>0</v>
      </c>
      <c r="E20" s="68">
        <f>'Reference Data'!AP16</f>
        <v>1.8811643835616438</v>
      </c>
      <c r="F20" s="70">
        <f>'Reference Data'!AY16</f>
        <v>0</v>
      </c>
      <c r="G20" s="68">
        <f>'Reference Data'!BH16</f>
        <v>0</v>
      </c>
      <c r="H20" s="75">
        <f>'Reference Data'!BI16</f>
        <v>0</v>
      </c>
      <c r="I20" s="77">
        <f t="shared" si="2"/>
        <v>7.26543493150685</v>
      </c>
      <c r="J20" s="67">
        <f>'Reference Data'!BT16</f>
        <v>5.32</v>
      </c>
      <c r="K20" s="70">
        <f>'Reference Data'!BW16</f>
        <v>0</v>
      </c>
      <c r="L20" s="70">
        <f>'Reference Data'!BU16</f>
        <v>0</v>
      </c>
      <c r="M20" s="68">
        <f>'Reference Data'!BV16</f>
        <v>0.4863587328767125</v>
      </c>
      <c r="N20" s="215">
        <f>'Reference Data'!BZ16</f>
        <v>0</v>
      </c>
      <c r="O20" s="82">
        <f t="shared" si="0"/>
        <v>5.806358732876713</v>
      </c>
      <c r="P20" s="69">
        <f t="shared" si="1"/>
        <v>1.4590761986301377</v>
      </c>
    </row>
    <row r="21" spans="1:16" ht="15">
      <c r="A21" s="15">
        <v>10064</v>
      </c>
      <c r="B21" s="48" t="s">
        <v>24</v>
      </c>
      <c r="C21" s="67">
        <f>'Reference Data'!R17</f>
        <v>13.773583219178082</v>
      </c>
      <c r="D21" s="70">
        <f>'Reference Data'!AG17</f>
        <v>0</v>
      </c>
      <c r="E21" s="68">
        <f>'Reference Data'!AP17</f>
        <v>0</v>
      </c>
      <c r="F21" s="70">
        <f>'Reference Data'!AY17</f>
        <v>0</v>
      </c>
      <c r="G21" s="68">
        <f>'Reference Data'!BH17</f>
        <v>0</v>
      </c>
      <c r="H21" s="75">
        <f>'Reference Data'!BI17</f>
        <v>0</v>
      </c>
      <c r="I21" s="77">
        <f t="shared" si="2"/>
        <v>13.773583219178082</v>
      </c>
      <c r="J21" s="67">
        <f>'Reference Data'!BT17</f>
        <v>14.064</v>
      </c>
      <c r="K21" s="70">
        <f>'Reference Data'!BW17</f>
        <v>-0.2904167808219178</v>
      </c>
      <c r="L21" s="70">
        <f>'Reference Data'!BU17</f>
        <v>0</v>
      </c>
      <c r="M21" s="68">
        <f>'Reference Data'!BV17</f>
        <v>0</v>
      </c>
      <c r="N21" s="215">
        <f>'Reference Data'!BZ17</f>
        <v>0</v>
      </c>
      <c r="O21" s="82">
        <f t="shared" si="0"/>
        <v>13.773583219178082</v>
      </c>
      <c r="P21" s="69">
        <f t="shared" si="1"/>
        <v>0</v>
      </c>
    </row>
    <row r="22" spans="1:16" ht="15">
      <c r="A22" s="15">
        <v>10065</v>
      </c>
      <c r="B22" s="48" t="s">
        <v>25</v>
      </c>
      <c r="C22" s="67">
        <f>'Reference Data'!R18</f>
        <v>5.093679109589041</v>
      </c>
      <c r="D22" s="70">
        <f>'Reference Data'!AG18</f>
        <v>0</v>
      </c>
      <c r="E22" s="68">
        <f>'Reference Data'!AP18</f>
        <v>0</v>
      </c>
      <c r="F22" s="70">
        <f>'Reference Data'!AY18</f>
        <v>0</v>
      </c>
      <c r="G22" s="68">
        <f>'Reference Data'!BH18</f>
        <v>0</v>
      </c>
      <c r="H22" s="75">
        <f>'Reference Data'!BI18</f>
        <v>0</v>
      </c>
      <c r="I22" s="77">
        <f t="shared" si="2"/>
        <v>5.093679109589041</v>
      </c>
      <c r="J22" s="67">
        <f>'Reference Data'!BT18</f>
        <v>2.378</v>
      </c>
      <c r="K22" s="70">
        <f>'Reference Data'!BW18</f>
        <v>0</v>
      </c>
      <c r="L22" s="70">
        <f>'Reference Data'!BU18</f>
        <v>0</v>
      </c>
      <c r="M22" s="68">
        <f>'Reference Data'!BV18</f>
        <v>0.6789197773972602</v>
      </c>
      <c r="N22" s="215">
        <f>'Reference Data'!BZ18</f>
        <v>0</v>
      </c>
      <c r="O22" s="82">
        <f t="shared" si="0"/>
        <v>3.05691977739726</v>
      </c>
      <c r="P22" s="69">
        <f t="shared" si="1"/>
        <v>2.0367593321917807</v>
      </c>
    </row>
    <row r="23" spans="1:16" ht="15">
      <c r="A23" s="15">
        <v>10066</v>
      </c>
      <c r="B23" s="48" t="s">
        <v>26</v>
      </c>
      <c r="C23" s="67">
        <f>'Reference Data'!R19</f>
        <v>32.16939577625571</v>
      </c>
      <c r="D23" s="70">
        <f>'Reference Data'!AG19</f>
        <v>0</v>
      </c>
      <c r="E23" s="68">
        <f>'Reference Data'!AP19</f>
        <v>7.114383561643836</v>
      </c>
      <c r="F23" s="70">
        <f>'Reference Data'!AY19</f>
        <v>0</v>
      </c>
      <c r="G23" s="68">
        <f>'Reference Data'!BH19</f>
        <v>0</v>
      </c>
      <c r="H23" s="75">
        <f>'Reference Data'!BI19</f>
        <v>0</v>
      </c>
      <c r="I23" s="77">
        <f t="shared" si="2"/>
        <v>25.055012214611878</v>
      </c>
      <c r="J23" s="67">
        <f>'Reference Data'!BT19</f>
        <v>24.371</v>
      </c>
      <c r="K23" s="70">
        <f>'Reference Data'!BW19</f>
        <v>0</v>
      </c>
      <c r="L23" s="70">
        <f>'Reference Data'!BU19</f>
        <v>0.033</v>
      </c>
      <c r="M23" s="68">
        <f>'Reference Data'!BV19</f>
        <v>0.17100305365296986</v>
      </c>
      <c r="N23" s="215">
        <f>'Reference Data'!BZ19</f>
        <v>0</v>
      </c>
      <c r="O23" s="82">
        <f t="shared" si="0"/>
        <v>24.57500305365297</v>
      </c>
      <c r="P23" s="69">
        <f t="shared" si="1"/>
        <v>0.48000916095890744</v>
      </c>
    </row>
    <row r="24" spans="1:16" ht="15">
      <c r="A24" s="15">
        <v>10067</v>
      </c>
      <c r="B24" s="48" t="s">
        <v>27</v>
      </c>
      <c r="C24" s="67">
        <f>'Reference Data'!R20</f>
        <v>16.669366552511416</v>
      </c>
      <c r="D24" s="70">
        <f>'Reference Data'!AG20</f>
        <v>0</v>
      </c>
      <c r="E24" s="68">
        <f>'Reference Data'!AP20</f>
        <v>0</v>
      </c>
      <c r="F24" s="70">
        <f>'Reference Data'!AY20</f>
        <v>0</v>
      </c>
      <c r="G24" s="68">
        <f>'Reference Data'!BH20</f>
        <v>0</v>
      </c>
      <c r="H24" s="75">
        <f>'Reference Data'!BI20</f>
        <v>0</v>
      </c>
      <c r="I24" s="77">
        <f t="shared" si="2"/>
        <v>16.669366552511416</v>
      </c>
      <c r="J24" s="67">
        <f>'Reference Data'!BT20</f>
        <v>15.817</v>
      </c>
      <c r="K24" s="70">
        <f>'Reference Data'!BW20</f>
        <v>0</v>
      </c>
      <c r="L24" s="70">
        <f>'Reference Data'!BU20</f>
        <v>0.004</v>
      </c>
      <c r="M24" s="68">
        <f>'Reference Data'!BV20</f>
        <v>0.21309163812785403</v>
      </c>
      <c r="N24" s="215">
        <f>'Reference Data'!BZ20</f>
        <v>0</v>
      </c>
      <c r="O24" s="82">
        <f t="shared" si="0"/>
        <v>16.034091638127855</v>
      </c>
      <c r="P24" s="69">
        <f t="shared" si="1"/>
        <v>0.6352749143835617</v>
      </c>
    </row>
    <row r="25" spans="1:16" ht="15">
      <c r="A25" s="15">
        <v>10068</v>
      </c>
      <c r="B25" s="48" t="s">
        <v>28</v>
      </c>
      <c r="C25" s="67">
        <f>'Reference Data'!R21</f>
        <v>2.5076860730593613</v>
      </c>
      <c r="D25" s="70">
        <f>'Reference Data'!AG21</f>
        <v>0</v>
      </c>
      <c r="E25" s="68">
        <f>'Reference Data'!AP21</f>
        <v>0</v>
      </c>
      <c r="F25" s="70">
        <f>'Reference Data'!AY21</f>
        <v>0</v>
      </c>
      <c r="G25" s="68">
        <f>'Reference Data'!BH21</f>
        <v>0</v>
      </c>
      <c r="H25" s="75">
        <f>'Reference Data'!BI21</f>
        <v>0</v>
      </c>
      <c r="I25" s="77">
        <f t="shared" si="2"/>
        <v>2.5076860730593613</v>
      </c>
      <c r="J25" s="67">
        <f>'Reference Data'!BT21</f>
        <v>2.77</v>
      </c>
      <c r="K25" s="70">
        <f>'Reference Data'!BW21</f>
        <v>-0.2623139269406387</v>
      </c>
      <c r="L25" s="70">
        <f>'Reference Data'!BU21</f>
        <v>0</v>
      </c>
      <c r="M25" s="68">
        <f>'Reference Data'!BV21</f>
        <v>0</v>
      </c>
      <c r="N25" s="215">
        <f>'Reference Data'!BZ21</f>
        <v>0</v>
      </c>
      <c r="O25" s="82">
        <f t="shared" si="0"/>
        <v>2.5076860730593613</v>
      </c>
      <c r="P25" s="69">
        <f t="shared" si="1"/>
        <v>0</v>
      </c>
    </row>
    <row r="26" spans="1:16" ht="15">
      <c r="A26" s="15">
        <v>10070</v>
      </c>
      <c r="B26" s="48" t="s">
        <v>29</v>
      </c>
      <c r="C26" s="67">
        <f>'Reference Data'!R22</f>
        <v>0.37800993150684936</v>
      </c>
      <c r="D26" s="70">
        <f>'Reference Data'!AG22</f>
        <v>0</v>
      </c>
      <c r="E26" s="68">
        <f>'Reference Data'!AP22</f>
        <v>0</v>
      </c>
      <c r="F26" s="70">
        <f>'Reference Data'!AY22</f>
        <v>0</v>
      </c>
      <c r="G26" s="68">
        <f>'Reference Data'!BH22</f>
        <v>0</v>
      </c>
      <c r="H26" s="75">
        <f>'Reference Data'!BI22</f>
        <v>0</v>
      </c>
      <c r="I26" s="77">
        <f t="shared" si="2"/>
        <v>0.37800993150684936</v>
      </c>
      <c r="J26" s="67">
        <f>'Reference Data'!BT22</f>
        <v>0.359</v>
      </c>
      <c r="K26" s="70">
        <f>'Reference Data'!BW22</f>
        <v>0</v>
      </c>
      <c r="L26" s="70">
        <f>'Reference Data'!BU22</f>
        <v>0</v>
      </c>
      <c r="M26" s="68">
        <f>'Reference Data'!BV22</f>
        <v>0.004752482876712344</v>
      </c>
      <c r="N26" s="215">
        <f>'Reference Data'!BZ22</f>
        <v>0</v>
      </c>
      <c r="O26" s="82">
        <f t="shared" si="0"/>
        <v>0.36375248287671236</v>
      </c>
      <c r="P26" s="69">
        <f t="shared" si="1"/>
        <v>0.014257448630137004</v>
      </c>
    </row>
    <row r="27" spans="1:16" ht="15">
      <c r="A27" s="15">
        <v>10071</v>
      </c>
      <c r="B27" s="48" t="s">
        <v>30</v>
      </c>
      <c r="C27" s="67">
        <f>'Reference Data'!R23</f>
        <v>1.8623764840182646</v>
      </c>
      <c r="D27" s="70">
        <f>'Reference Data'!AG23</f>
        <v>0</v>
      </c>
      <c r="E27" s="68">
        <f>'Reference Data'!AP23</f>
        <v>0</v>
      </c>
      <c r="F27" s="70">
        <f>'Reference Data'!AY23</f>
        <v>0</v>
      </c>
      <c r="G27" s="68">
        <f>'Reference Data'!BH23</f>
        <v>0</v>
      </c>
      <c r="H27" s="75">
        <f>'Reference Data'!BI23</f>
        <v>0</v>
      </c>
      <c r="I27" s="77">
        <f t="shared" si="2"/>
        <v>1.8623764840182646</v>
      </c>
      <c r="J27" s="67">
        <f>'Reference Data'!BT23</f>
        <v>1.914</v>
      </c>
      <c r="K27" s="70">
        <f>'Reference Data'!BW23</f>
        <v>-0.05162351598173531</v>
      </c>
      <c r="L27" s="70">
        <f>'Reference Data'!BU23</f>
        <v>0</v>
      </c>
      <c r="M27" s="68">
        <f>'Reference Data'!BV23</f>
        <v>0</v>
      </c>
      <c r="N27" s="215">
        <f>'Reference Data'!BZ23</f>
        <v>0</v>
      </c>
      <c r="O27" s="82">
        <f t="shared" si="0"/>
        <v>1.8623764840182646</v>
      </c>
      <c r="P27" s="69">
        <f t="shared" si="1"/>
        <v>0</v>
      </c>
    </row>
    <row r="28" spans="1:16" ht="15">
      <c r="A28" s="15">
        <v>10072</v>
      </c>
      <c r="B28" s="48" t="s">
        <v>31</v>
      </c>
      <c r="C28" s="67">
        <f>'Reference Data'!R24</f>
        <v>24.074671004566213</v>
      </c>
      <c r="D28" s="70">
        <f>'Reference Data'!AG24</f>
        <v>0</v>
      </c>
      <c r="E28" s="68">
        <f>'Reference Data'!AP24</f>
        <v>0</v>
      </c>
      <c r="F28" s="70">
        <f>'Reference Data'!AY24</f>
        <v>0</v>
      </c>
      <c r="G28" s="68">
        <f>'Reference Data'!BH24</f>
        <v>0</v>
      </c>
      <c r="H28" s="75">
        <f>'Reference Data'!BI24</f>
        <v>0</v>
      </c>
      <c r="I28" s="77">
        <f t="shared" si="2"/>
        <v>24.074671004566213</v>
      </c>
      <c r="J28" s="67">
        <f>'Reference Data'!BT24</f>
        <v>23.982</v>
      </c>
      <c r="K28" s="70">
        <f>'Reference Data'!BW24</f>
        <v>0</v>
      </c>
      <c r="L28" s="70">
        <f>'Reference Data'!BU24</f>
        <v>0.0835</v>
      </c>
      <c r="M28" s="68">
        <f>'Reference Data'!BV24</f>
        <v>0.02316775114155334</v>
      </c>
      <c r="N28" s="215">
        <f>'Reference Data'!BZ24</f>
        <v>0</v>
      </c>
      <c r="O28" s="82">
        <f t="shared" si="0"/>
        <v>24.088667751141553</v>
      </c>
      <c r="P28" s="69">
        <f t="shared" si="1"/>
        <v>-0.01399674657534078</v>
      </c>
    </row>
    <row r="29" spans="1:16" ht="15">
      <c r="A29" s="15">
        <v>10074</v>
      </c>
      <c r="B29" s="48" t="s">
        <v>32</v>
      </c>
      <c r="C29" s="67">
        <f>'Reference Data'!R25</f>
        <v>30.437412557077625</v>
      </c>
      <c r="D29" s="70">
        <f>'Reference Data'!AG25</f>
        <v>0</v>
      </c>
      <c r="E29" s="68">
        <f>'Reference Data'!AP25</f>
        <v>2.9414383561643835</v>
      </c>
      <c r="F29" s="70">
        <f>'Reference Data'!AY25</f>
        <v>0</v>
      </c>
      <c r="G29" s="68">
        <f>'Reference Data'!BH25</f>
        <v>0</v>
      </c>
      <c r="H29" s="75">
        <f>'Reference Data'!BI25</f>
        <v>0</v>
      </c>
      <c r="I29" s="77">
        <f t="shared" si="2"/>
        <v>27.495974200913242</v>
      </c>
      <c r="J29" s="67">
        <f>'Reference Data'!BT25</f>
        <v>26.682</v>
      </c>
      <c r="K29" s="70">
        <f>'Reference Data'!BW25</f>
        <v>0</v>
      </c>
      <c r="L29" s="70">
        <f>'Reference Data'!BU25</f>
        <v>0.07925</v>
      </c>
      <c r="M29" s="68">
        <f>'Reference Data'!BV25</f>
        <v>0.20349355022831084</v>
      </c>
      <c r="N29" s="215">
        <f>'Reference Data'!BZ25</f>
        <v>0</v>
      </c>
      <c r="O29" s="82">
        <f t="shared" si="0"/>
        <v>26.964743550228306</v>
      </c>
      <c r="P29" s="69">
        <f t="shared" si="1"/>
        <v>0.531230650684936</v>
      </c>
    </row>
    <row r="30" spans="1:16" ht="15">
      <c r="A30" s="15">
        <v>10076</v>
      </c>
      <c r="B30" s="48" t="s">
        <v>33</v>
      </c>
      <c r="C30" s="67">
        <f>'Reference Data'!R26</f>
        <v>7.847892237442921</v>
      </c>
      <c r="D30" s="70">
        <f>'Reference Data'!AG26</f>
        <v>0</v>
      </c>
      <c r="E30" s="68">
        <f>'Reference Data'!AP26</f>
        <v>0</v>
      </c>
      <c r="F30" s="70">
        <f>'Reference Data'!AY26</f>
        <v>0</v>
      </c>
      <c r="G30" s="68">
        <f>'Reference Data'!BH26</f>
        <v>0</v>
      </c>
      <c r="H30" s="75">
        <f>'Reference Data'!BI26</f>
        <v>0</v>
      </c>
      <c r="I30" s="77">
        <f t="shared" si="2"/>
        <v>7.847892237442921</v>
      </c>
      <c r="J30" s="67">
        <f>'Reference Data'!BT26</f>
        <v>4.817</v>
      </c>
      <c r="K30" s="70">
        <f>'Reference Data'!BW26</f>
        <v>0</v>
      </c>
      <c r="L30" s="70">
        <f>'Reference Data'!BU26</f>
        <v>0.0045000000000000005</v>
      </c>
      <c r="M30" s="68">
        <f>'Reference Data'!BV26</f>
        <v>0.7577230593607303</v>
      </c>
      <c r="N30" s="215">
        <f>'Reference Data'!BZ26</f>
        <v>0</v>
      </c>
      <c r="O30" s="82">
        <f t="shared" si="0"/>
        <v>5.57922305936073</v>
      </c>
      <c r="P30" s="69">
        <f t="shared" si="1"/>
        <v>2.268669178082191</v>
      </c>
    </row>
    <row r="31" spans="1:16" ht="15">
      <c r="A31" s="15">
        <v>10078</v>
      </c>
      <c r="B31" s="48" t="s">
        <v>34</v>
      </c>
      <c r="C31" s="67">
        <f>'Reference Data'!R27</f>
        <v>3.711955593607306</v>
      </c>
      <c r="D31" s="70">
        <f>'Reference Data'!AG27</f>
        <v>0</v>
      </c>
      <c r="E31" s="68">
        <f>'Reference Data'!AP27</f>
        <v>0</v>
      </c>
      <c r="F31" s="70">
        <f>'Reference Data'!AY27</f>
        <v>0</v>
      </c>
      <c r="G31" s="68">
        <f>'Reference Data'!BH27</f>
        <v>0</v>
      </c>
      <c r="H31" s="75">
        <f>'Reference Data'!BI27</f>
        <v>0</v>
      </c>
      <c r="I31" s="77">
        <f t="shared" si="2"/>
        <v>3.711955593607306</v>
      </c>
      <c r="J31" s="67">
        <f>'Reference Data'!BT27</f>
        <v>3.718</v>
      </c>
      <c r="K31" s="70">
        <f>'Reference Data'!BW27</f>
        <v>-0.00604440639269388</v>
      </c>
      <c r="L31" s="70">
        <f>'Reference Data'!BU27</f>
        <v>0.0005</v>
      </c>
      <c r="M31" s="68">
        <f>'Reference Data'!BV27</f>
        <v>0</v>
      </c>
      <c r="N31" s="215">
        <f>'Reference Data'!BZ27</f>
        <v>0</v>
      </c>
      <c r="O31" s="82">
        <f t="shared" si="0"/>
        <v>3.7124555936073063</v>
      </c>
      <c r="P31" s="69">
        <f t="shared" si="1"/>
        <v>-0.000500000000000167</v>
      </c>
    </row>
    <row r="32" spans="1:16" ht="15">
      <c r="A32" s="15">
        <v>10079</v>
      </c>
      <c r="B32" s="48" t="s">
        <v>35</v>
      </c>
      <c r="C32" s="67">
        <f>'Reference Data'!R28</f>
        <v>84.35545456621004</v>
      </c>
      <c r="D32" s="70">
        <f>'Reference Data'!AG28</f>
        <v>0</v>
      </c>
      <c r="E32" s="68">
        <f>'Reference Data'!AP28</f>
        <v>2.9414383561643835</v>
      </c>
      <c r="F32" s="70">
        <f>'Reference Data'!AY28</f>
        <v>0</v>
      </c>
      <c r="G32" s="68">
        <f>'Reference Data'!BH28</f>
        <v>4.015296803652968</v>
      </c>
      <c r="H32" s="75">
        <f>'Reference Data'!BI28</f>
        <v>0</v>
      </c>
      <c r="I32" s="77">
        <f t="shared" si="2"/>
        <v>77.39871940639269</v>
      </c>
      <c r="J32" s="67">
        <f>'Reference Data'!BT28</f>
        <v>88.179</v>
      </c>
      <c r="K32" s="70">
        <f>'Reference Data'!BW28</f>
        <v>-10.780280593607316</v>
      </c>
      <c r="L32" s="70">
        <f>'Reference Data'!BU28</f>
        <v>0</v>
      </c>
      <c r="M32" s="68">
        <f>'Reference Data'!BV28</f>
        <v>0</v>
      </c>
      <c r="N32" s="215">
        <f>'Reference Data'!BZ28</f>
        <v>0</v>
      </c>
      <c r="O32" s="82">
        <f t="shared" si="0"/>
        <v>77.39871940639269</v>
      </c>
      <c r="P32" s="69">
        <f t="shared" si="1"/>
        <v>0</v>
      </c>
    </row>
    <row r="33" spans="1:16" ht="15">
      <c r="A33" s="15">
        <v>10080</v>
      </c>
      <c r="B33" s="48" t="s">
        <v>36</v>
      </c>
      <c r="C33" s="67">
        <f>'Reference Data'!R29</f>
        <v>6.603685616438357</v>
      </c>
      <c r="D33" s="70">
        <f>'Reference Data'!AG29</f>
        <v>0</v>
      </c>
      <c r="E33" s="68">
        <f>'Reference Data'!AP29</f>
        <v>0</v>
      </c>
      <c r="F33" s="70">
        <f>'Reference Data'!AY29</f>
        <v>0</v>
      </c>
      <c r="G33" s="68">
        <f>'Reference Data'!BH29</f>
        <v>0</v>
      </c>
      <c r="H33" s="75">
        <f>'Reference Data'!BI29</f>
        <v>0</v>
      </c>
      <c r="I33" s="77">
        <f t="shared" si="2"/>
        <v>6.603685616438357</v>
      </c>
      <c r="J33" s="67">
        <f>'Reference Data'!BT29</f>
        <v>7.437</v>
      </c>
      <c r="K33" s="70">
        <f>'Reference Data'!BW29</f>
        <v>-0.8333143835616434</v>
      </c>
      <c r="L33" s="70">
        <f>'Reference Data'!BU29</f>
        <v>0</v>
      </c>
      <c r="M33" s="68">
        <f>'Reference Data'!BV29</f>
        <v>0</v>
      </c>
      <c r="N33" s="215">
        <f>'Reference Data'!BZ29</f>
        <v>0</v>
      </c>
      <c r="O33" s="82">
        <f t="shared" si="0"/>
        <v>6.603685616438357</v>
      </c>
      <c r="P33" s="69">
        <f t="shared" si="1"/>
        <v>0</v>
      </c>
    </row>
    <row r="34" spans="1:16" ht="15">
      <c r="A34" s="15">
        <v>10081</v>
      </c>
      <c r="B34" s="48" t="s">
        <v>37</v>
      </c>
      <c r="C34" s="67">
        <f>'Reference Data'!R30</f>
        <v>12.051348630136983</v>
      </c>
      <c r="D34" s="70">
        <f>'Reference Data'!AG30</f>
        <v>0</v>
      </c>
      <c r="E34" s="68">
        <f>'Reference Data'!AP30</f>
        <v>2.9414383561643835</v>
      </c>
      <c r="F34" s="70">
        <f>'Reference Data'!AY30</f>
        <v>0</v>
      </c>
      <c r="G34" s="68">
        <f>'Reference Data'!BH30</f>
        <v>0</v>
      </c>
      <c r="H34" s="75">
        <f>'Reference Data'!BI30</f>
        <v>0</v>
      </c>
      <c r="I34" s="77">
        <f t="shared" si="2"/>
        <v>9.1099102739726</v>
      </c>
      <c r="J34" s="67">
        <f>'Reference Data'!BT30</f>
        <v>10.455</v>
      </c>
      <c r="K34" s="70">
        <f>'Reference Data'!BW30</f>
        <v>-1.3450897260273997</v>
      </c>
      <c r="L34" s="70">
        <f>'Reference Data'!BU30</f>
        <v>0.00875</v>
      </c>
      <c r="M34" s="68">
        <f>'Reference Data'!BV30</f>
        <v>0</v>
      </c>
      <c r="N34" s="215">
        <f>'Reference Data'!BZ30</f>
        <v>0</v>
      </c>
      <c r="O34" s="82">
        <f t="shared" si="0"/>
        <v>9.1186602739726</v>
      </c>
      <c r="P34" s="69">
        <f t="shared" si="1"/>
        <v>-0.008749999999999147</v>
      </c>
    </row>
    <row r="35" spans="1:16" ht="15">
      <c r="A35" s="15">
        <v>10082</v>
      </c>
      <c r="B35" s="48" t="s">
        <v>38</v>
      </c>
      <c r="C35" s="67">
        <f>'Reference Data'!R31</f>
        <v>0.09501609589041098</v>
      </c>
      <c r="D35" s="70">
        <f>'Reference Data'!AG31</f>
        <v>0</v>
      </c>
      <c r="E35" s="68">
        <f>'Reference Data'!AP31</f>
        <v>0</v>
      </c>
      <c r="F35" s="70">
        <f>'Reference Data'!AY31</f>
        <v>0</v>
      </c>
      <c r="G35" s="68">
        <f>'Reference Data'!BH31</f>
        <v>0</v>
      </c>
      <c r="H35" s="75">
        <f>'Reference Data'!BI31</f>
        <v>0</v>
      </c>
      <c r="I35" s="77">
        <f t="shared" si="2"/>
        <v>0.09501609589041098</v>
      </c>
      <c r="J35" s="67">
        <f>'Reference Data'!BT31</f>
        <v>0.118</v>
      </c>
      <c r="K35" s="70">
        <f>'Reference Data'!BW31</f>
        <v>-0.022983904109589018</v>
      </c>
      <c r="L35" s="70">
        <f>'Reference Data'!BU31</f>
        <v>0</v>
      </c>
      <c r="M35" s="68">
        <f>'Reference Data'!BV31</f>
        <v>0</v>
      </c>
      <c r="N35" s="215">
        <f>'Reference Data'!BZ31</f>
        <v>0</v>
      </c>
      <c r="O35" s="82">
        <f t="shared" si="0"/>
        <v>0.09501609589041098</v>
      </c>
      <c r="P35" s="69">
        <f t="shared" si="1"/>
        <v>0</v>
      </c>
    </row>
    <row r="36" spans="1:16" ht="15">
      <c r="A36" s="15">
        <v>10083</v>
      </c>
      <c r="B36" s="48" t="s">
        <v>39</v>
      </c>
      <c r="C36" s="67">
        <f>'Reference Data'!R32</f>
        <v>8.667896461187215</v>
      </c>
      <c r="D36" s="70">
        <f>'Reference Data'!AG32</f>
        <v>0</v>
      </c>
      <c r="E36" s="68">
        <f>'Reference Data'!AP32</f>
        <v>0</v>
      </c>
      <c r="F36" s="70">
        <f>'Reference Data'!AY32</f>
        <v>0</v>
      </c>
      <c r="G36" s="68">
        <f>'Reference Data'!BH32</f>
        <v>0</v>
      </c>
      <c r="H36" s="75">
        <f>'Reference Data'!BI32</f>
        <v>0</v>
      </c>
      <c r="I36" s="77">
        <f t="shared" si="2"/>
        <v>8.667896461187215</v>
      </c>
      <c r="J36" s="67">
        <f>'Reference Data'!BT32</f>
        <v>8.363</v>
      </c>
      <c r="K36" s="70">
        <f>'Reference Data'!BW32</f>
        <v>0</v>
      </c>
      <c r="L36" s="70">
        <f>'Reference Data'!BU32</f>
        <v>0.024</v>
      </c>
      <c r="M36" s="68">
        <f>'Reference Data'!BV32</f>
        <v>0.07622411529680395</v>
      </c>
      <c r="N36" s="215">
        <f>'Reference Data'!BZ32</f>
        <v>0</v>
      </c>
      <c r="O36" s="82">
        <f t="shared" si="0"/>
        <v>8.463224115296804</v>
      </c>
      <c r="P36" s="69">
        <f t="shared" si="1"/>
        <v>0.20467234589041183</v>
      </c>
    </row>
    <row r="37" spans="1:16" ht="15">
      <c r="A37" s="15">
        <v>10086</v>
      </c>
      <c r="B37" s="48" t="s">
        <v>40</v>
      </c>
      <c r="C37" s="67">
        <f>'Reference Data'!R33</f>
        <v>3.847422831050228</v>
      </c>
      <c r="D37" s="70">
        <f>'Reference Data'!AG33</f>
        <v>0</v>
      </c>
      <c r="E37" s="68">
        <f>'Reference Data'!AP33</f>
        <v>0</v>
      </c>
      <c r="F37" s="70">
        <f>'Reference Data'!AY33</f>
        <v>0</v>
      </c>
      <c r="G37" s="68">
        <f>'Reference Data'!BH33</f>
        <v>0</v>
      </c>
      <c r="H37" s="75">
        <f>'Reference Data'!BI33</f>
        <v>0</v>
      </c>
      <c r="I37" s="77">
        <f t="shared" si="2"/>
        <v>3.847422831050228</v>
      </c>
      <c r="J37" s="67">
        <f>'Reference Data'!BT33</f>
        <v>3.945</v>
      </c>
      <c r="K37" s="70">
        <f>'Reference Data'!BW33</f>
        <v>-0.09757716894977175</v>
      </c>
      <c r="L37" s="70">
        <f>'Reference Data'!BU33</f>
        <v>0</v>
      </c>
      <c r="M37" s="68">
        <f>'Reference Data'!BV33</f>
        <v>0</v>
      </c>
      <c r="N37" s="215">
        <f>'Reference Data'!BZ33</f>
        <v>0</v>
      </c>
      <c r="O37" s="82">
        <f t="shared" si="0"/>
        <v>3.847422831050228</v>
      </c>
      <c r="P37" s="69">
        <f t="shared" si="1"/>
        <v>0</v>
      </c>
    </row>
    <row r="38" spans="1:16" ht="15">
      <c r="A38" s="15">
        <v>10087</v>
      </c>
      <c r="B38" s="48" t="s">
        <v>41</v>
      </c>
      <c r="C38" s="67">
        <f>'Reference Data'!R34</f>
        <v>43.41081997716895</v>
      </c>
      <c r="D38" s="70">
        <f>'Reference Data'!AG34</f>
        <v>0</v>
      </c>
      <c r="E38" s="68">
        <f>'Reference Data'!AP34</f>
        <v>0</v>
      </c>
      <c r="F38" s="70">
        <f>'Reference Data'!AY34</f>
        <v>0</v>
      </c>
      <c r="G38" s="68">
        <f>'Reference Data'!BH34</f>
        <v>0</v>
      </c>
      <c r="H38" s="75">
        <f>'Reference Data'!BI34</f>
        <v>0</v>
      </c>
      <c r="I38" s="77">
        <f t="shared" si="2"/>
        <v>43.41081997716895</v>
      </c>
      <c r="J38" s="67">
        <f>'Reference Data'!BT34</f>
        <v>85.48</v>
      </c>
      <c r="K38" s="70">
        <f>'Reference Data'!BW34</f>
        <v>-42.069180022831056</v>
      </c>
      <c r="L38" s="70">
        <f>'Reference Data'!BU34</f>
        <v>0</v>
      </c>
      <c r="M38" s="68">
        <f>'Reference Data'!BV34</f>
        <v>0</v>
      </c>
      <c r="N38" s="215">
        <f>'Reference Data'!BZ34</f>
        <v>0</v>
      </c>
      <c r="O38" s="82">
        <f t="shared" si="0"/>
        <v>43.41081997716895</v>
      </c>
      <c r="P38" s="69">
        <f t="shared" si="1"/>
        <v>0</v>
      </c>
    </row>
    <row r="39" spans="1:16" ht="15">
      <c r="A39" s="15">
        <v>10089</v>
      </c>
      <c r="B39" s="48" t="s">
        <v>42</v>
      </c>
      <c r="C39" s="67">
        <f>'Reference Data'!R35</f>
        <v>110.42244657534245</v>
      </c>
      <c r="D39" s="70">
        <f>'Reference Data'!AG35</f>
        <v>0</v>
      </c>
      <c r="E39" s="68">
        <f>'Reference Data'!AP35</f>
        <v>0</v>
      </c>
      <c r="F39" s="70">
        <f>'Reference Data'!AY35</f>
        <v>0</v>
      </c>
      <c r="G39" s="68">
        <f>'Reference Data'!BH35</f>
        <v>0.5823059360730594</v>
      </c>
      <c r="H39" s="75">
        <f>'Reference Data'!BI35</f>
        <v>0</v>
      </c>
      <c r="I39" s="77">
        <f t="shared" si="2"/>
        <v>109.84014063926939</v>
      </c>
      <c r="J39" s="67">
        <f>'Reference Data'!BT35</f>
        <v>104.213</v>
      </c>
      <c r="K39" s="70">
        <f>'Reference Data'!BW35</f>
        <v>0</v>
      </c>
      <c r="L39" s="70">
        <f>'Reference Data'!BU35</f>
        <v>0.9207500000000001</v>
      </c>
      <c r="M39" s="68">
        <f>'Reference Data'!BV35</f>
        <v>1.4067851598173498</v>
      </c>
      <c r="N39" s="215">
        <f>'Reference Data'!BZ35</f>
        <v>0</v>
      </c>
      <c r="O39" s="82">
        <f aca="true" t="shared" si="3" ref="O39:O70">SUM(J39:N39)</f>
        <v>106.54053515981734</v>
      </c>
      <c r="P39" s="69">
        <f aca="true" t="shared" si="4" ref="P39:P70">I39-O39</f>
        <v>3.2996054794520546</v>
      </c>
    </row>
    <row r="40" spans="1:16" ht="15">
      <c r="A40" s="15">
        <v>10091</v>
      </c>
      <c r="B40" s="48" t="s">
        <v>43</v>
      </c>
      <c r="C40" s="67">
        <f>'Reference Data'!R36</f>
        <v>9.11535410958904</v>
      </c>
      <c r="D40" s="70">
        <f>'Reference Data'!AG36</f>
        <v>0</v>
      </c>
      <c r="E40" s="68">
        <f>'Reference Data'!AP36</f>
        <v>0</v>
      </c>
      <c r="F40" s="70">
        <f>'Reference Data'!AY36</f>
        <v>0</v>
      </c>
      <c r="G40" s="68">
        <f>'Reference Data'!BH36</f>
        <v>0</v>
      </c>
      <c r="H40" s="75">
        <f>'Reference Data'!BI36</f>
        <v>0</v>
      </c>
      <c r="I40" s="77">
        <f t="shared" si="2"/>
        <v>9.11535410958904</v>
      </c>
      <c r="J40" s="67">
        <f>'Reference Data'!BT36</f>
        <v>9.422</v>
      </c>
      <c r="K40" s="70">
        <f>'Reference Data'!BW36</f>
        <v>-0.3066458904109606</v>
      </c>
      <c r="L40" s="70">
        <f>'Reference Data'!BU36</f>
        <v>0.0065</v>
      </c>
      <c r="M40" s="68">
        <f>'Reference Data'!BV36</f>
        <v>0</v>
      </c>
      <c r="N40" s="215">
        <f>'Reference Data'!BZ36</f>
        <v>0</v>
      </c>
      <c r="O40" s="82">
        <f t="shared" si="3"/>
        <v>9.12185410958904</v>
      </c>
      <c r="P40" s="69">
        <f t="shared" si="4"/>
        <v>-0.0065000000000008384</v>
      </c>
    </row>
    <row r="41" spans="1:16" ht="15">
      <c r="A41" s="15">
        <v>10094</v>
      </c>
      <c r="B41" s="48" t="s">
        <v>44</v>
      </c>
      <c r="C41" s="67">
        <f>'Reference Data'!R37</f>
        <v>3.14409303652968</v>
      </c>
      <c r="D41" s="70">
        <f>'Reference Data'!AG37</f>
        <v>0</v>
      </c>
      <c r="E41" s="68">
        <f>'Reference Data'!AP37</f>
        <v>0.11232876712328767</v>
      </c>
      <c r="F41" s="70">
        <f>'Reference Data'!AY37</f>
        <v>0</v>
      </c>
      <c r="G41" s="68">
        <f>'Reference Data'!BH37</f>
        <v>0</v>
      </c>
      <c r="H41" s="75">
        <f>'Reference Data'!BI37</f>
        <v>0</v>
      </c>
      <c r="I41" s="77">
        <f t="shared" si="2"/>
        <v>3.031764269406392</v>
      </c>
      <c r="J41" s="67">
        <f>'Reference Data'!BT37</f>
        <v>3.037</v>
      </c>
      <c r="K41" s="70">
        <f>'Reference Data'!BW37</f>
        <v>-0.0052357305936077125</v>
      </c>
      <c r="L41" s="70">
        <f>'Reference Data'!BU37</f>
        <v>0</v>
      </c>
      <c r="M41" s="68">
        <f>'Reference Data'!BV37</f>
        <v>0</v>
      </c>
      <c r="N41" s="215">
        <f>'Reference Data'!BZ37</f>
        <v>0</v>
      </c>
      <c r="O41" s="82">
        <f t="shared" si="3"/>
        <v>3.031764269406392</v>
      </c>
      <c r="P41" s="69">
        <f t="shared" si="4"/>
        <v>0</v>
      </c>
    </row>
    <row r="42" spans="1:16" ht="15">
      <c r="A42" s="15">
        <v>10095</v>
      </c>
      <c r="B42" s="48" t="s">
        <v>45</v>
      </c>
      <c r="C42" s="67">
        <f>'Reference Data'!R38</f>
        <v>3.7678392694063922</v>
      </c>
      <c r="D42" s="70">
        <f>'Reference Data'!AG38</f>
        <v>0</v>
      </c>
      <c r="E42" s="68">
        <f>'Reference Data'!AP38</f>
        <v>0</v>
      </c>
      <c r="F42" s="70">
        <f>'Reference Data'!AY38</f>
        <v>0</v>
      </c>
      <c r="G42" s="68">
        <f>'Reference Data'!BH38</f>
        <v>0</v>
      </c>
      <c r="H42" s="75">
        <f>'Reference Data'!BI38</f>
        <v>0</v>
      </c>
      <c r="I42" s="77">
        <f t="shared" si="2"/>
        <v>3.7678392694063922</v>
      </c>
      <c r="J42" s="67">
        <f>'Reference Data'!BT38</f>
        <v>3.643</v>
      </c>
      <c r="K42" s="70">
        <f>'Reference Data'!BW38</f>
        <v>0</v>
      </c>
      <c r="L42" s="70">
        <f>'Reference Data'!BU38</f>
        <v>0</v>
      </c>
      <c r="M42" s="68">
        <f>'Reference Data'!BV38</f>
        <v>0.031209817351598113</v>
      </c>
      <c r="N42" s="215">
        <f>'Reference Data'!BZ38</f>
        <v>0</v>
      </c>
      <c r="O42" s="82">
        <f t="shared" si="3"/>
        <v>3.674209817351598</v>
      </c>
      <c r="P42" s="69">
        <f t="shared" si="4"/>
        <v>0.09362945205479445</v>
      </c>
    </row>
    <row r="43" spans="1:16" ht="15">
      <c r="A43" s="15">
        <v>10097</v>
      </c>
      <c r="B43" s="48" t="s">
        <v>46</v>
      </c>
      <c r="C43" s="67">
        <f>'Reference Data'!R39</f>
        <v>1.9894253424657535</v>
      </c>
      <c r="D43" s="70">
        <f>'Reference Data'!AG39</f>
        <v>0</v>
      </c>
      <c r="E43" s="68">
        <f>'Reference Data'!AP39</f>
        <v>0</v>
      </c>
      <c r="F43" s="70">
        <f>'Reference Data'!AY39</f>
        <v>0</v>
      </c>
      <c r="G43" s="68">
        <f>'Reference Data'!BH39</f>
        <v>0</v>
      </c>
      <c r="H43" s="75">
        <f>'Reference Data'!BI39</f>
        <v>0</v>
      </c>
      <c r="I43" s="77">
        <f t="shared" si="2"/>
        <v>1.9894253424657535</v>
      </c>
      <c r="J43" s="67">
        <f>'Reference Data'!BT39</f>
        <v>2.038</v>
      </c>
      <c r="K43" s="70">
        <f>'Reference Data'!BW39</f>
        <v>-0.04857465753424628</v>
      </c>
      <c r="L43" s="70">
        <f>'Reference Data'!BU39</f>
        <v>0</v>
      </c>
      <c r="M43" s="68">
        <f>'Reference Data'!BV39</f>
        <v>0</v>
      </c>
      <c r="N43" s="215">
        <f>'Reference Data'!BZ39</f>
        <v>0</v>
      </c>
      <c r="O43" s="82">
        <f t="shared" si="3"/>
        <v>1.9894253424657535</v>
      </c>
      <c r="P43" s="69">
        <f t="shared" si="4"/>
        <v>0</v>
      </c>
    </row>
    <row r="44" spans="1:16" ht="15">
      <c r="A44" s="15">
        <v>10101</v>
      </c>
      <c r="B44" s="48" t="s">
        <v>47</v>
      </c>
      <c r="C44" s="67">
        <f>'Reference Data'!R40</f>
        <v>76.7698216894977</v>
      </c>
      <c r="D44" s="70">
        <f>'Reference Data'!AG40</f>
        <v>0</v>
      </c>
      <c r="E44" s="68">
        <f>'Reference Data'!AP40</f>
        <v>0</v>
      </c>
      <c r="F44" s="70">
        <f>'Reference Data'!AY40</f>
        <v>0</v>
      </c>
      <c r="G44" s="68">
        <f>'Reference Data'!BH40</f>
        <v>0.6731735159817351</v>
      </c>
      <c r="H44" s="75">
        <f>'Reference Data'!BI40</f>
        <v>0</v>
      </c>
      <c r="I44" s="77">
        <f t="shared" si="2"/>
        <v>76.09664817351597</v>
      </c>
      <c r="J44" s="67">
        <f>'Reference Data'!BT40</f>
        <v>76.028</v>
      </c>
      <c r="K44" s="70">
        <f>'Reference Data'!BW40</f>
        <v>0</v>
      </c>
      <c r="L44" s="70">
        <f>'Reference Data'!BU40</f>
        <v>1.2647499999999998</v>
      </c>
      <c r="M44" s="68">
        <f>'Reference Data'!BV40</f>
        <v>0.017162043378991854</v>
      </c>
      <c r="N44" s="215">
        <f>'Reference Data'!BZ40</f>
        <v>0</v>
      </c>
      <c r="O44" s="82">
        <f t="shared" si="3"/>
        <v>77.309912043379</v>
      </c>
      <c r="P44" s="69">
        <f t="shared" si="4"/>
        <v>-1.2132638698630274</v>
      </c>
    </row>
    <row r="45" spans="1:16" ht="15">
      <c r="A45" s="15">
        <v>10103</v>
      </c>
      <c r="B45" s="48" t="s">
        <v>48</v>
      </c>
      <c r="C45" s="67">
        <f>'Reference Data'!R41</f>
        <v>534.3134636986301</v>
      </c>
      <c r="D45" s="70">
        <f>'Reference Data'!AG41</f>
        <v>0</v>
      </c>
      <c r="E45" s="68">
        <f>'Reference Data'!AP41</f>
        <v>225.94851598173517</v>
      </c>
      <c r="F45" s="70">
        <f>'Reference Data'!AY41</f>
        <v>0</v>
      </c>
      <c r="G45" s="68">
        <f>'Reference Data'!BH41</f>
        <v>0</v>
      </c>
      <c r="H45" s="75">
        <f>'Reference Data'!BI41</f>
        <v>123</v>
      </c>
      <c r="I45" s="77">
        <f t="shared" si="2"/>
        <v>431.36494771689496</v>
      </c>
      <c r="J45" s="67">
        <f>'Reference Data'!BT41</f>
        <v>318.494</v>
      </c>
      <c r="K45" s="70">
        <f>'Reference Data'!BW41</f>
        <v>0</v>
      </c>
      <c r="L45" s="70">
        <f>'Reference Data'!BU41</f>
        <v>20.9045</v>
      </c>
      <c r="M45" s="68">
        <f>'Reference Data'!BV41</f>
        <v>28.217736929223733</v>
      </c>
      <c r="N45" s="215">
        <f>'Reference Data'!BZ41</f>
        <v>0</v>
      </c>
      <c r="O45" s="82">
        <f t="shared" si="3"/>
        <v>367.61623692922376</v>
      </c>
      <c r="P45" s="69">
        <f t="shared" si="4"/>
        <v>63.7487107876712</v>
      </c>
    </row>
    <row r="46" spans="1:16" ht="15">
      <c r="A46" s="15">
        <v>10105</v>
      </c>
      <c r="B46" s="48" t="s">
        <v>49</v>
      </c>
      <c r="C46" s="67">
        <f>'Reference Data'!R42</f>
        <v>83.2379303652968</v>
      </c>
      <c r="D46" s="70">
        <f>'Reference Data'!AG42</f>
        <v>0</v>
      </c>
      <c r="E46" s="68">
        <f>'Reference Data'!AP42</f>
        <v>0</v>
      </c>
      <c r="F46" s="70">
        <f>'Reference Data'!AY42</f>
        <v>0</v>
      </c>
      <c r="G46" s="68">
        <f>'Reference Data'!BH42</f>
        <v>0</v>
      </c>
      <c r="H46" s="75">
        <f>'Reference Data'!BI42</f>
        <v>0</v>
      </c>
      <c r="I46" s="77">
        <f t="shared" si="2"/>
        <v>83.2379303652968</v>
      </c>
      <c r="J46" s="67">
        <f>'Reference Data'!BT42</f>
        <v>92.838</v>
      </c>
      <c r="K46" s="70">
        <f>'Reference Data'!BW42</f>
        <v>-9.600069634703189</v>
      </c>
      <c r="L46" s="70">
        <f>'Reference Data'!BU42</f>
        <v>0</v>
      </c>
      <c r="M46" s="68">
        <f>'Reference Data'!BV42</f>
        <v>0</v>
      </c>
      <c r="N46" s="215">
        <f>'Reference Data'!BZ42</f>
        <v>0</v>
      </c>
      <c r="O46" s="82">
        <f t="shared" si="3"/>
        <v>83.2379303652968</v>
      </c>
      <c r="P46" s="69">
        <f t="shared" si="4"/>
        <v>0</v>
      </c>
    </row>
    <row r="47" spans="1:16" ht="15">
      <c r="A47" s="15">
        <v>10106</v>
      </c>
      <c r="B47" s="48" t="s">
        <v>50</v>
      </c>
      <c r="C47" s="67">
        <f>'Reference Data'!R43</f>
        <v>23.794894520547945</v>
      </c>
      <c r="D47" s="70">
        <f>'Reference Data'!AG43</f>
        <v>0</v>
      </c>
      <c r="E47" s="68">
        <f>'Reference Data'!AP43</f>
        <v>0</v>
      </c>
      <c r="F47" s="70">
        <f>'Reference Data'!AY43</f>
        <v>0</v>
      </c>
      <c r="G47" s="68">
        <f>'Reference Data'!BH43</f>
        <v>0</v>
      </c>
      <c r="H47" s="75">
        <f>'Reference Data'!BI43</f>
        <v>0</v>
      </c>
      <c r="I47" s="77">
        <f t="shared" si="2"/>
        <v>23.794894520547945</v>
      </c>
      <c r="J47" s="67">
        <f>'Reference Data'!BT43</f>
        <v>23.879</v>
      </c>
      <c r="K47" s="70">
        <f>'Reference Data'!BW43</f>
        <v>-0.08410547945205593</v>
      </c>
      <c r="L47" s="70">
        <f>'Reference Data'!BU43</f>
        <v>0</v>
      </c>
      <c r="M47" s="68">
        <f>'Reference Data'!BV43</f>
        <v>0</v>
      </c>
      <c r="N47" s="215">
        <f>'Reference Data'!BZ43</f>
        <v>0</v>
      </c>
      <c r="O47" s="82">
        <f t="shared" si="3"/>
        <v>23.794894520547945</v>
      </c>
      <c r="P47" s="69">
        <f t="shared" si="4"/>
        <v>0</v>
      </c>
    </row>
    <row r="48" spans="1:16" ht="15">
      <c r="A48" s="15">
        <v>10109</v>
      </c>
      <c r="B48" s="48" t="s">
        <v>51</v>
      </c>
      <c r="C48" s="67">
        <f>'Reference Data'!R44</f>
        <v>14.048723287671232</v>
      </c>
      <c r="D48" s="70">
        <f>'Reference Data'!AG44</f>
        <v>0</v>
      </c>
      <c r="E48" s="68">
        <f>'Reference Data'!AP44</f>
        <v>0</v>
      </c>
      <c r="F48" s="70">
        <f>'Reference Data'!AY44</f>
        <v>0</v>
      </c>
      <c r="G48" s="68">
        <f>'Reference Data'!BH44</f>
        <v>0</v>
      </c>
      <c r="H48" s="75">
        <f>'Reference Data'!BI44</f>
        <v>0</v>
      </c>
      <c r="I48" s="77">
        <f t="shared" si="2"/>
        <v>14.048723287671232</v>
      </c>
      <c r="J48" s="67">
        <f>'Reference Data'!BT44</f>
        <v>12.118</v>
      </c>
      <c r="K48" s="70">
        <f>'Reference Data'!BW44</f>
        <v>0</v>
      </c>
      <c r="L48" s="70">
        <f>'Reference Data'!BU44</f>
        <v>0.026999999999999996</v>
      </c>
      <c r="M48" s="68">
        <f>'Reference Data'!BV44</f>
        <v>0.4826808219178078</v>
      </c>
      <c r="N48" s="215">
        <f>'Reference Data'!BZ44</f>
        <v>0</v>
      </c>
      <c r="O48" s="82">
        <f t="shared" si="3"/>
        <v>12.627680821917806</v>
      </c>
      <c r="P48" s="69">
        <f t="shared" si="4"/>
        <v>1.421042465753425</v>
      </c>
    </row>
    <row r="49" spans="1:16" ht="15">
      <c r="A49" s="15">
        <v>10111</v>
      </c>
      <c r="B49" s="48" t="s">
        <v>52</v>
      </c>
      <c r="C49" s="67">
        <f>'Reference Data'!R45</f>
        <v>3.033764155251142</v>
      </c>
      <c r="D49" s="70">
        <f>'Reference Data'!AG45</f>
        <v>0</v>
      </c>
      <c r="E49" s="68">
        <f>'Reference Data'!AP45</f>
        <v>0</v>
      </c>
      <c r="F49" s="70">
        <f>'Reference Data'!AY45</f>
        <v>0</v>
      </c>
      <c r="G49" s="68">
        <f>'Reference Data'!BH45</f>
        <v>0</v>
      </c>
      <c r="H49" s="75">
        <f>'Reference Data'!BI45</f>
        <v>0</v>
      </c>
      <c r="I49" s="77">
        <f t="shared" si="2"/>
        <v>3.033764155251142</v>
      </c>
      <c r="J49" s="67">
        <f>'Reference Data'!BT45</f>
        <v>3.235</v>
      </c>
      <c r="K49" s="70">
        <f>'Reference Data'!BW45</f>
        <v>-0.20123584474885803</v>
      </c>
      <c r="L49" s="70">
        <f>'Reference Data'!BU45</f>
        <v>0</v>
      </c>
      <c r="M49" s="68">
        <f>'Reference Data'!BV45</f>
        <v>0</v>
      </c>
      <c r="N49" s="215">
        <f>'Reference Data'!BZ45</f>
        <v>0</v>
      </c>
      <c r="O49" s="82">
        <f t="shared" si="3"/>
        <v>3.033764155251142</v>
      </c>
      <c r="P49" s="69">
        <f t="shared" si="4"/>
        <v>0</v>
      </c>
    </row>
    <row r="50" spans="1:16" ht="15">
      <c r="A50" s="15">
        <v>10112</v>
      </c>
      <c r="B50" s="48" t="s">
        <v>53</v>
      </c>
      <c r="C50" s="67">
        <f>'Reference Data'!R46</f>
        <v>58.825668378995424</v>
      </c>
      <c r="D50" s="70">
        <f>'Reference Data'!AG46</f>
        <v>0</v>
      </c>
      <c r="E50" s="68">
        <f>'Reference Data'!AP46</f>
        <v>0</v>
      </c>
      <c r="F50" s="70">
        <f>'Reference Data'!AY46</f>
        <v>0</v>
      </c>
      <c r="G50" s="68">
        <f>'Reference Data'!BH46</f>
        <v>0</v>
      </c>
      <c r="H50" s="75">
        <f>'Reference Data'!BI46</f>
        <v>0</v>
      </c>
      <c r="I50" s="77">
        <f t="shared" si="2"/>
        <v>58.825668378995424</v>
      </c>
      <c r="J50" s="67">
        <f>'Reference Data'!BT46</f>
        <v>58.25</v>
      </c>
      <c r="K50" s="70">
        <f>'Reference Data'!BW46</f>
        <v>0</v>
      </c>
      <c r="L50" s="70">
        <f>'Reference Data'!BU46</f>
        <v>0.47575</v>
      </c>
      <c r="M50" s="68">
        <f>'Reference Data'!BV46</f>
        <v>0.14391709474885594</v>
      </c>
      <c r="N50" s="215">
        <f>'Reference Data'!BZ46</f>
        <v>0</v>
      </c>
      <c r="O50" s="82">
        <f t="shared" si="3"/>
        <v>58.869667094748856</v>
      </c>
      <c r="P50" s="69">
        <f t="shared" si="4"/>
        <v>-0.04399871575343184</v>
      </c>
    </row>
    <row r="51" spans="1:16" ht="15">
      <c r="A51" s="15">
        <v>10113</v>
      </c>
      <c r="B51" s="48" t="s">
        <v>54</v>
      </c>
      <c r="C51" s="67">
        <f>'Reference Data'!R47</f>
        <v>42.52357910958905</v>
      </c>
      <c r="D51" s="70">
        <f>'Reference Data'!AG47</f>
        <v>0</v>
      </c>
      <c r="E51" s="68">
        <f>'Reference Data'!AP47</f>
        <v>0</v>
      </c>
      <c r="F51" s="70">
        <f>'Reference Data'!AY47</f>
        <v>0</v>
      </c>
      <c r="G51" s="68">
        <f>'Reference Data'!BH47</f>
        <v>0.3057077625570776</v>
      </c>
      <c r="H51" s="75">
        <f>'Reference Data'!BI47</f>
        <v>0</v>
      </c>
      <c r="I51" s="77">
        <f t="shared" si="2"/>
        <v>42.21787134703197</v>
      </c>
      <c r="J51" s="67">
        <f>'Reference Data'!BT47</f>
        <v>37.693</v>
      </c>
      <c r="K51" s="70">
        <f>'Reference Data'!BW47</f>
        <v>0</v>
      </c>
      <c r="L51" s="70">
        <f>'Reference Data'!BU47</f>
        <v>0.025500000000000002</v>
      </c>
      <c r="M51" s="68">
        <f>'Reference Data'!BV47</f>
        <v>1.131217836757994</v>
      </c>
      <c r="N51" s="215">
        <f>'Reference Data'!BZ47</f>
        <v>0</v>
      </c>
      <c r="O51" s="82">
        <f t="shared" si="3"/>
        <v>38.84971783675799</v>
      </c>
      <c r="P51" s="69">
        <f t="shared" si="4"/>
        <v>3.3681535102739844</v>
      </c>
    </row>
    <row r="52" spans="1:16" ht="15">
      <c r="A52" s="15">
        <v>10116</v>
      </c>
      <c r="B52" s="48" t="s">
        <v>55</v>
      </c>
      <c r="C52" s="67">
        <f>'Reference Data'!R48</f>
        <v>0.23030216894977168</v>
      </c>
      <c r="D52" s="70">
        <f>'Reference Data'!AG48</f>
        <v>0</v>
      </c>
      <c r="E52" s="68">
        <f>'Reference Data'!AP48</f>
        <v>0</v>
      </c>
      <c r="F52" s="70">
        <f>'Reference Data'!AY48</f>
        <v>0</v>
      </c>
      <c r="G52" s="68">
        <f>'Reference Data'!BH48</f>
        <v>0</v>
      </c>
      <c r="H52" s="75">
        <f>'Reference Data'!BI48</f>
        <v>0</v>
      </c>
      <c r="I52" s="77">
        <f t="shared" si="2"/>
        <v>0.23030216894977168</v>
      </c>
      <c r="J52" s="67">
        <f>'Reference Data'!BT48</f>
        <v>0.228</v>
      </c>
      <c r="K52" s="70">
        <f>'Reference Data'!BW48</f>
        <v>0</v>
      </c>
      <c r="L52" s="70">
        <f>'Reference Data'!BU48</f>
        <v>0.0032500000000000003</v>
      </c>
      <c r="M52" s="68">
        <f>'Reference Data'!BV48</f>
        <v>0.0005755422374429178</v>
      </c>
      <c r="N52" s="215">
        <f>'Reference Data'!BZ48</f>
        <v>0</v>
      </c>
      <c r="O52" s="82">
        <f t="shared" si="3"/>
        <v>0.23182554223744292</v>
      </c>
      <c r="P52" s="69">
        <f t="shared" si="4"/>
        <v>-0.0015233732876712425</v>
      </c>
    </row>
    <row r="53" spans="1:16" ht="15">
      <c r="A53" s="15">
        <v>10118</v>
      </c>
      <c r="B53" s="48" t="s">
        <v>56</v>
      </c>
      <c r="C53" s="67">
        <f>'Reference Data'!R49</f>
        <v>50.21134440639269</v>
      </c>
      <c r="D53" s="70">
        <f>'Reference Data'!AG49</f>
        <v>0</v>
      </c>
      <c r="E53" s="68">
        <f>'Reference Data'!AP49</f>
        <v>2.362785388127854</v>
      </c>
      <c r="F53" s="70">
        <f>'Reference Data'!AY49</f>
        <v>0</v>
      </c>
      <c r="G53" s="68">
        <f>'Reference Data'!BH49</f>
        <v>0</v>
      </c>
      <c r="H53" s="75">
        <f>'Reference Data'!BI49</f>
        <v>0</v>
      </c>
      <c r="I53" s="77">
        <f t="shared" si="2"/>
        <v>47.84855901826484</v>
      </c>
      <c r="J53" s="67">
        <f>'Reference Data'!BT49</f>
        <v>45.674</v>
      </c>
      <c r="K53" s="70">
        <f>'Reference Data'!BW49</f>
        <v>0</v>
      </c>
      <c r="L53" s="70">
        <f>'Reference Data'!BU49</f>
        <v>0.27475</v>
      </c>
      <c r="M53" s="68">
        <f>'Reference Data'!BV49</f>
        <v>0.5436397545662093</v>
      </c>
      <c r="N53" s="215">
        <f>'Reference Data'!BZ49</f>
        <v>0</v>
      </c>
      <c r="O53" s="82">
        <f t="shared" si="3"/>
        <v>46.492389754566204</v>
      </c>
      <c r="P53" s="69">
        <f t="shared" si="4"/>
        <v>1.3561692636986322</v>
      </c>
    </row>
    <row r="54" spans="1:16" ht="15">
      <c r="A54" s="15">
        <v>10121</v>
      </c>
      <c r="B54" s="48" t="s">
        <v>57</v>
      </c>
      <c r="C54" s="67">
        <f>'Reference Data'!R50</f>
        <v>39.24235650684932</v>
      </c>
      <c r="D54" s="70">
        <f>'Reference Data'!AG50</f>
        <v>0</v>
      </c>
      <c r="E54" s="68">
        <f>'Reference Data'!AP50</f>
        <v>0</v>
      </c>
      <c r="F54" s="70">
        <f>'Reference Data'!AY50</f>
        <v>0</v>
      </c>
      <c r="G54" s="68">
        <f>'Reference Data'!BH50</f>
        <v>0</v>
      </c>
      <c r="H54" s="75">
        <f>'Reference Data'!BI50</f>
        <v>0</v>
      </c>
      <c r="I54" s="77">
        <f t="shared" si="2"/>
        <v>39.24235650684932</v>
      </c>
      <c r="J54" s="67">
        <f>'Reference Data'!BT50</f>
        <v>40.875</v>
      </c>
      <c r="K54" s="70">
        <f>'Reference Data'!BW50</f>
        <v>-1.632643493150681</v>
      </c>
      <c r="L54" s="70">
        <f>'Reference Data'!BU50</f>
        <v>0</v>
      </c>
      <c r="M54" s="68">
        <f>'Reference Data'!BV50</f>
        <v>0</v>
      </c>
      <c r="N54" s="215">
        <f>'Reference Data'!BZ50</f>
        <v>0</v>
      </c>
      <c r="O54" s="82">
        <f t="shared" si="3"/>
        <v>39.24235650684932</v>
      </c>
      <c r="P54" s="69">
        <f t="shared" si="4"/>
        <v>0</v>
      </c>
    </row>
    <row r="55" spans="1:16" ht="15">
      <c r="A55" s="15">
        <v>10123</v>
      </c>
      <c r="B55" s="48" t="s">
        <v>58</v>
      </c>
      <c r="C55" s="67">
        <f>'Reference Data'!R51</f>
        <v>518.6848386986302</v>
      </c>
      <c r="D55" s="70">
        <f>'Reference Data'!AG51</f>
        <v>26</v>
      </c>
      <c r="E55" s="68">
        <f>'Reference Data'!AP51</f>
        <v>15.719977168949772</v>
      </c>
      <c r="F55" s="70">
        <f>'Reference Data'!AY51</f>
        <v>0</v>
      </c>
      <c r="G55" s="68">
        <f>'Reference Data'!BH51</f>
        <v>0</v>
      </c>
      <c r="H55" s="75">
        <f>'Reference Data'!BI51</f>
        <v>0</v>
      </c>
      <c r="I55" s="77">
        <f t="shared" si="2"/>
        <v>476.96486152968043</v>
      </c>
      <c r="J55" s="67">
        <f>'Reference Data'!BT51</f>
        <v>549.199</v>
      </c>
      <c r="K55" s="70">
        <f>'Reference Data'!BW51</f>
        <v>-72.23413847031952</v>
      </c>
      <c r="L55" s="70">
        <f>'Reference Data'!BU51</f>
        <v>4.78425</v>
      </c>
      <c r="M55" s="68">
        <f>'Reference Data'!BV51</f>
        <v>0</v>
      </c>
      <c r="N55" s="215">
        <f>'Reference Data'!BZ51</f>
        <v>0</v>
      </c>
      <c r="O55" s="82">
        <f t="shared" si="3"/>
        <v>481.7491115296804</v>
      </c>
      <c r="P55" s="69">
        <f t="shared" si="4"/>
        <v>-4.784249999999986</v>
      </c>
    </row>
    <row r="56" spans="1:16" ht="15">
      <c r="A56" s="15">
        <v>10136</v>
      </c>
      <c r="B56" s="48" t="s">
        <v>59</v>
      </c>
      <c r="C56" s="67">
        <f>'Reference Data'!R52</f>
        <v>18.341732305936066</v>
      </c>
      <c r="D56" s="70">
        <f>'Reference Data'!AG52</f>
        <v>0</v>
      </c>
      <c r="E56" s="68">
        <f>'Reference Data'!AP52</f>
        <v>0</v>
      </c>
      <c r="F56" s="70">
        <f>'Reference Data'!AY52</f>
        <v>0</v>
      </c>
      <c r="G56" s="68">
        <f>'Reference Data'!BH52</f>
        <v>0</v>
      </c>
      <c r="H56" s="75">
        <f>'Reference Data'!BI52</f>
        <v>0</v>
      </c>
      <c r="I56" s="77">
        <f t="shared" si="2"/>
        <v>18.341732305936066</v>
      </c>
      <c r="J56" s="67">
        <f>'Reference Data'!BT52</f>
        <v>18.537</v>
      </c>
      <c r="K56" s="70">
        <f>'Reference Data'!BW52</f>
        <v>-0.19526769406393285</v>
      </c>
      <c r="L56" s="70">
        <f>'Reference Data'!BU52</f>
        <v>0.0015</v>
      </c>
      <c r="M56" s="68">
        <f>'Reference Data'!BV52</f>
        <v>0</v>
      </c>
      <c r="N56" s="215">
        <f>'Reference Data'!BZ52</f>
        <v>0</v>
      </c>
      <c r="O56" s="82">
        <f t="shared" si="3"/>
        <v>18.343232305936066</v>
      </c>
      <c r="P56" s="69">
        <f t="shared" si="4"/>
        <v>-0.0015000000000000568</v>
      </c>
    </row>
    <row r="57" spans="1:16" ht="15">
      <c r="A57" s="15">
        <v>10142</v>
      </c>
      <c r="B57" s="48" t="s">
        <v>60</v>
      </c>
      <c r="C57" s="67">
        <f>'Reference Data'!R53</f>
        <v>3.2431816210045668</v>
      </c>
      <c r="D57" s="70">
        <f>'Reference Data'!AG53</f>
        <v>0</v>
      </c>
      <c r="E57" s="68">
        <f>'Reference Data'!AP53</f>
        <v>0</v>
      </c>
      <c r="F57" s="70">
        <f>'Reference Data'!AY53</f>
        <v>0</v>
      </c>
      <c r="G57" s="68">
        <f>'Reference Data'!BH53</f>
        <v>0</v>
      </c>
      <c r="H57" s="75">
        <f>'Reference Data'!BI53</f>
        <v>0</v>
      </c>
      <c r="I57" s="77">
        <f t="shared" si="2"/>
        <v>3.2431816210045668</v>
      </c>
      <c r="J57" s="67">
        <f>'Reference Data'!BT53</f>
        <v>2.687</v>
      </c>
      <c r="K57" s="70">
        <f>'Reference Data'!BW53</f>
        <v>0</v>
      </c>
      <c r="L57" s="70">
        <f>'Reference Data'!BU53</f>
        <v>0</v>
      </c>
      <c r="M57" s="68">
        <f>'Reference Data'!BV53</f>
        <v>0.13904540525114173</v>
      </c>
      <c r="N57" s="215">
        <f>'Reference Data'!BZ53</f>
        <v>0</v>
      </c>
      <c r="O57" s="82">
        <f t="shared" si="3"/>
        <v>2.8260454052511417</v>
      </c>
      <c r="P57" s="69">
        <f t="shared" si="4"/>
        <v>0.4171362157534251</v>
      </c>
    </row>
    <row r="58" spans="1:16" ht="15">
      <c r="A58" s="15">
        <v>10144</v>
      </c>
      <c r="B58" s="48" t="s">
        <v>61</v>
      </c>
      <c r="C58" s="67">
        <f>'Reference Data'!R54</f>
        <v>3.2988320776255713</v>
      </c>
      <c r="D58" s="70">
        <f>'Reference Data'!AG54</f>
        <v>0</v>
      </c>
      <c r="E58" s="68">
        <f>'Reference Data'!AP54</f>
        <v>0</v>
      </c>
      <c r="F58" s="70">
        <f>'Reference Data'!AY54</f>
        <v>0</v>
      </c>
      <c r="G58" s="68">
        <f>'Reference Data'!BH54</f>
        <v>0</v>
      </c>
      <c r="H58" s="75">
        <f>'Reference Data'!BI54</f>
        <v>0</v>
      </c>
      <c r="I58" s="77">
        <f t="shared" si="2"/>
        <v>3.2988320776255713</v>
      </c>
      <c r="J58" s="67">
        <f>'Reference Data'!BT54</f>
        <v>3.368</v>
      </c>
      <c r="K58" s="70">
        <f>'Reference Data'!BW54</f>
        <v>-0.06916792237442859</v>
      </c>
      <c r="L58" s="70">
        <f>'Reference Data'!BU54</f>
        <v>0</v>
      </c>
      <c r="M58" s="68">
        <f>'Reference Data'!BV54</f>
        <v>0</v>
      </c>
      <c r="N58" s="215">
        <f>'Reference Data'!BZ54</f>
        <v>0</v>
      </c>
      <c r="O58" s="82">
        <f t="shared" si="3"/>
        <v>3.2988320776255713</v>
      </c>
      <c r="P58" s="69">
        <f t="shared" si="4"/>
        <v>0</v>
      </c>
    </row>
    <row r="59" spans="1:16" ht="15">
      <c r="A59" s="15">
        <v>10156</v>
      </c>
      <c r="B59" s="48" t="s">
        <v>62</v>
      </c>
      <c r="C59" s="67">
        <f>'Reference Data'!R55</f>
        <v>32.59966974885845</v>
      </c>
      <c r="D59" s="70">
        <f>'Reference Data'!AG55</f>
        <v>0</v>
      </c>
      <c r="E59" s="68">
        <f>'Reference Data'!AP55</f>
        <v>0</v>
      </c>
      <c r="F59" s="70">
        <f>'Reference Data'!AY55</f>
        <v>0</v>
      </c>
      <c r="G59" s="68">
        <f>'Reference Data'!BH55</f>
        <v>0</v>
      </c>
      <c r="H59" s="75">
        <f>'Reference Data'!BI55</f>
        <v>0</v>
      </c>
      <c r="I59" s="77">
        <f t="shared" si="2"/>
        <v>32.59966974885845</v>
      </c>
      <c r="J59" s="67">
        <f>'Reference Data'!BT55</f>
        <v>32.238</v>
      </c>
      <c r="K59" s="70">
        <f>'Reference Data'!BW55</f>
        <v>0</v>
      </c>
      <c r="L59" s="70">
        <f>'Reference Data'!BU55</f>
        <v>0.003</v>
      </c>
      <c r="M59" s="68">
        <f>'Reference Data'!BV55</f>
        <v>0.09041743721461337</v>
      </c>
      <c r="N59" s="215">
        <f>'Reference Data'!BZ55</f>
        <v>0</v>
      </c>
      <c r="O59" s="82">
        <f t="shared" si="3"/>
        <v>32.33141743721461</v>
      </c>
      <c r="P59" s="69">
        <f t="shared" si="4"/>
        <v>0.2682523116438418</v>
      </c>
    </row>
    <row r="60" spans="1:16" ht="15">
      <c r="A60" s="15">
        <v>10157</v>
      </c>
      <c r="B60" s="48" t="s">
        <v>63</v>
      </c>
      <c r="C60" s="67">
        <f>'Reference Data'!R56</f>
        <v>91.30053915525116</v>
      </c>
      <c r="D60" s="70">
        <f>'Reference Data'!AG56</f>
        <v>38.466880136986305</v>
      </c>
      <c r="E60" s="68">
        <f>'Reference Data'!AP56</f>
        <v>2.5490867579908674</v>
      </c>
      <c r="F60" s="70">
        <f>'Reference Data'!AY56</f>
        <v>0</v>
      </c>
      <c r="G60" s="68">
        <f>'Reference Data'!BH56</f>
        <v>0</v>
      </c>
      <c r="H60" s="75">
        <f>'Reference Data'!BI56</f>
        <v>0</v>
      </c>
      <c r="I60" s="77">
        <f t="shared" si="2"/>
        <v>50.28457226027399</v>
      </c>
      <c r="J60" s="67">
        <f>'Reference Data'!BT56</f>
        <v>49.958</v>
      </c>
      <c r="K60" s="70">
        <f>'Reference Data'!BW56</f>
        <v>0</v>
      </c>
      <c r="L60" s="70">
        <f>'Reference Data'!BU56</f>
        <v>0.29325</v>
      </c>
      <c r="M60" s="68">
        <f>'Reference Data'!BV56</f>
        <v>0.08164306506849783</v>
      </c>
      <c r="N60" s="215">
        <f>'Reference Data'!BZ56</f>
        <v>0</v>
      </c>
      <c r="O60" s="82">
        <f t="shared" si="3"/>
        <v>50.3328930650685</v>
      </c>
      <c r="P60" s="69">
        <f t="shared" si="4"/>
        <v>-0.048320804794506955</v>
      </c>
    </row>
    <row r="61" spans="1:16" ht="15">
      <c r="A61" s="15">
        <v>10158</v>
      </c>
      <c r="B61" s="48" t="s">
        <v>64</v>
      </c>
      <c r="C61" s="67">
        <f>'Reference Data'!R57</f>
        <v>2.2678702054794524</v>
      </c>
      <c r="D61" s="70">
        <f>'Reference Data'!AG57</f>
        <v>0</v>
      </c>
      <c r="E61" s="68">
        <f>'Reference Data'!AP57</f>
        <v>0</v>
      </c>
      <c r="F61" s="70">
        <f>'Reference Data'!AY57</f>
        <v>0</v>
      </c>
      <c r="G61" s="68">
        <f>'Reference Data'!BH57</f>
        <v>0</v>
      </c>
      <c r="H61" s="75">
        <f>'Reference Data'!BI57</f>
        <v>0</v>
      </c>
      <c r="I61" s="77">
        <f t="shared" si="2"/>
        <v>2.2678702054794524</v>
      </c>
      <c r="J61" s="67">
        <f>'Reference Data'!BT57</f>
        <v>2.791</v>
      </c>
      <c r="K61" s="70">
        <f>'Reference Data'!BW57</f>
        <v>-0.5231297945205475</v>
      </c>
      <c r="L61" s="70">
        <f>'Reference Data'!BU57</f>
        <v>0</v>
      </c>
      <c r="M61" s="68">
        <f>'Reference Data'!BV57</f>
        <v>0</v>
      </c>
      <c r="N61" s="215">
        <f>'Reference Data'!BZ57</f>
        <v>0</v>
      </c>
      <c r="O61" s="82">
        <f t="shared" si="3"/>
        <v>2.2678702054794524</v>
      </c>
      <c r="P61" s="69">
        <f t="shared" si="4"/>
        <v>0</v>
      </c>
    </row>
    <row r="62" spans="1:16" ht="15">
      <c r="A62" s="15">
        <v>10170</v>
      </c>
      <c r="B62" s="48" t="s">
        <v>65</v>
      </c>
      <c r="C62" s="67">
        <f>'Reference Data'!R58</f>
        <v>271.4746638127855</v>
      </c>
      <c r="D62" s="70">
        <f>'Reference Data'!AG58</f>
        <v>1</v>
      </c>
      <c r="E62" s="68">
        <f>'Reference Data'!AP58</f>
        <v>42.38961187214612</v>
      </c>
      <c r="F62" s="70">
        <f>'Reference Data'!AY58</f>
        <v>0</v>
      </c>
      <c r="G62" s="68">
        <f>'Reference Data'!BH58</f>
        <v>0</v>
      </c>
      <c r="H62" s="75">
        <f>'Reference Data'!BI58</f>
        <v>0</v>
      </c>
      <c r="I62" s="77">
        <f t="shared" si="2"/>
        <v>228.08505194063935</v>
      </c>
      <c r="J62" s="67">
        <f>'Reference Data'!BT58</f>
        <v>251.097</v>
      </c>
      <c r="K62" s="70">
        <f>'Reference Data'!BW58</f>
        <v>-23.011948059360662</v>
      </c>
      <c r="L62" s="70">
        <f>'Reference Data'!BU58</f>
        <v>1.4805000000000001</v>
      </c>
      <c r="M62" s="68">
        <f>'Reference Data'!BV58</f>
        <v>0</v>
      </c>
      <c r="N62" s="215">
        <f>'Reference Data'!BZ58</f>
        <v>0</v>
      </c>
      <c r="O62" s="82">
        <f t="shared" si="3"/>
        <v>229.56555194063935</v>
      </c>
      <c r="P62" s="69">
        <f t="shared" si="4"/>
        <v>-1.4805000000000064</v>
      </c>
    </row>
    <row r="63" spans="1:16" ht="15">
      <c r="A63" s="15">
        <v>10172</v>
      </c>
      <c r="B63" s="48" t="s">
        <v>66</v>
      </c>
      <c r="C63" s="67">
        <f>'Reference Data'!R59</f>
        <v>5.276349885844749</v>
      </c>
      <c r="D63" s="70">
        <f>'Reference Data'!AG59</f>
        <v>0</v>
      </c>
      <c r="E63" s="68">
        <f>'Reference Data'!AP59</f>
        <v>0</v>
      </c>
      <c r="F63" s="70">
        <f>'Reference Data'!AY59</f>
        <v>0</v>
      </c>
      <c r="G63" s="68">
        <f>'Reference Data'!BH59</f>
        <v>0</v>
      </c>
      <c r="H63" s="75">
        <f>'Reference Data'!BI59</f>
        <v>0</v>
      </c>
      <c r="I63" s="77">
        <f t="shared" si="2"/>
        <v>5.276349885844749</v>
      </c>
      <c r="J63" s="67">
        <f>'Reference Data'!BT59</f>
        <v>6.102</v>
      </c>
      <c r="K63" s="70">
        <f>'Reference Data'!BW59</f>
        <v>-0.825650114155251</v>
      </c>
      <c r="L63" s="70">
        <f>'Reference Data'!BU59</f>
        <v>0</v>
      </c>
      <c r="M63" s="68">
        <f>'Reference Data'!BV59</f>
        <v>0</v>
      </c>
      <c r="N63" s="215">
        <f>'Reference Data'!BZ59</f>
        <v>0</v>
      </c>
      <c r="O63" s="82">
        <f t="shared" si="3"/>
        <v>5.276349885844749</v>
      </c>
      <c r="P63" s="69">
        <f t="shared" si="4"/>
        <v>0</v>
      </c>
    </row>
    <row r="64" spans="1:16" ht="15">
      <c r="A64" s="15">
        <v>10173</v>
      </c>
      <c r="B64" s="48" t="s">
        <v>67</v>
      </c>
      <c r="C64" s="67">
        <f>'Reference Data'!R60</f>
        <v>41.657167922374434</v>
      </c>
      <c r="D64" s="70">
        <f>'Reference Data'!AG60</f>
        <v>0</v>
      </c>
      <c r="E64" s="68">
        <f>'Reference Data'!AP60</f>
        <v>1.127054794520548</v>
      </c>
      <c r="F64" s="70">
        <f>'Reference Data'!AY60</f>
        <v>0.9665525114155251</v>
      </c>
      <c r="G64" s="68">
        <f>'Reference Data'!BH60</f>
        <v>0</v>
      </c>
      <c r="H64" s="75">
        <f>'Reference Data'!BI60</f>
        <v>0</v>
      </c>
      <c r="I64" s="77">
        <f t="shared" si="2"/>
        <v>39.56356061643836</v>
      </c>
      <c r="J64" s="67">
        <f>'Reference Data'!BT60</f>
        <v>33.13</v>
      </c>
      <c r="K64" s="70">
        <f>'Reference Data'!BW60</f>
        <v>0</v>
      </c>
      <c r="L64" s="70">
        <f>'Reference Data'!BU60</f>
        <v>0</v>
      </c>
      <c r="M64" s="68">
        <f>'Reference Data'!BV60</f>
        <v>1.608390154109589</v>
      </c>
      <c r="N64" s="215">
        <f>'Reference Data'!BZ60</f>
        <v>0</v>
      </c>
      <c r="O64" s="82">
        <f t="shared" si="3"/>
        <v>34.738390154109595</v>
      </c>
      <c r="P64" s="69">
        <f t="shared" si="4"/>
        <v>4.825170462328764</v>
      </c>
    </row>
    <row r="65" spans="1:16" ht="15">
      <c r="A65" s="15">
        <v>10174</v>
      </c>
      <c r="B65" s="48" t="s">
        <v>68</v>
      </c>
      <c r="C65" s="67">
        <f>'Reference Data'!R61</f>
        <v>0.4926256849315067</v>
      </c>
      <c r="D65" s="70">
        <f>'Reference Data'!AG61</f>
        <v>0</v>
      </c>
      <c r="E65" s="68">
        <f>'Reference Data'!AP61</f>
        <v>0</v>
      </c>
      <c r="F65" s="70">
        <f>'Reference Data'!AY61</f>
        <v>0</v>
      </c>
      <c r="G65" s="68">
        <f>'Reference Data'!BH61</f>
        <v>0</v>
      </c>
      <c r="H65" s="75">
        <f>'Reference Data'!BI61</f>
        <v>0</v>
      </c>
      <c r="I65" s="77">
        <f t="shared" si="2"/>
        <v>0.4926256849315067</v>
      </c>
      <c r="J65" s="67">
        <f>'Reference Data'!BT61</f>
        <v>0.507</v>
      </c>
      <c r="K65" s="70">
        <f>'Reference Data'!BW61</f>
        <v>-0.014374315068493293</v>
      </c>
      <c r="L65" s="70">
        <f>'Reference Data'!BU61</f>
        <v>0</v>
      </c>
      <c r="M65" s="68">
        <f>'Reference Data'!BV61</f>
        <v>0</v>
      </c>
      <c r="N65" s="215">
        <f>'Reference Data'!BZ61</f>
        <v>0</v>
      </c>
      <c r="O65" s="82">
        <f t="shared" si="3"/>
        <v>0.4926256849315067</v>
      </c>
      <c r="P65" s="69">
        <f t="shared" si="4"/>
        <v>0</v>
      </c>
    </row>
    <row r="66" spans="1:16" ht="15">
      <c r="A66" s="15">
        <v>10177</v>
      </c>
      <c r="B66" s="48" t="s">
        <v>69</v>
      </c>
      <c r="C66" s="67">
        <f>'Reference Data'!R62</f>
        <v>8.264235159817352</v>
      </c>
      <c r="D66" s="70">
        <f>'Reference Data'!AG62</f>
        <v>0</v>
      </c>
      <c r="E66" s="68">
        <f>'Reference Data'!AP62</f>
        <v>0</v>
      </c>
      <c r="F66" s="70">
        <f>'Reference Data'!AY62</f>
        <v>0</v>
      </c>
      <c r="G66" s="68">
        <f>'Reference Data'!BH62</f>
        <v>0</v>
      </c>
      <c r="H66" s="75">
        <f>'Reference Data'!BI62</f>
        <v>0</v>
      </c>
      <c r="I66" s="77">
        <f t="shared" si="2"/>
        <v>8.264235159817352</v>
      </c>
      <c r="J66" s="67">
        <f>'Reference Data'!BT62</f>
        <v>11.665</v>
      </c>
      <c r="K66" s="70">
        <f>'Reference Data'!BW62</f>
        <v>-3.4007648401826476</v>
      </c>
      <c r="L66" s="70">
        <f>'Reference Data'!BU62</f>
        <v>0</v>
      </c>
      <c r="M66" s="68">
        <f>'Reference Data'!BV62</f>
        <v>0</v>
      </c>
      <c r="N66" s="215">
        <f>'Reference Data'!BZ62</f>
        <v>0</v>
      </c>
      <c r="O66" s="82">
        <f t="shared" si="3"/>
        <v>8.264235159817352</v>
      </c>
      <c r="P66" s="69">
        <f t="shared" si="4"/>
        <v>0</v>
      </c>
    </row>
    <row r="67" spans="1:16" ht="15">
      <c r="A67" s="15">
        <v>10179</v>
      </c>
      <c r="B67" s="48" t="s">
        <v>70</v>
      </c>
      <c r="C67" s="67">
        <f>'Reference Data'!R63</f>
        <v>190.18913264840182</v>
      </c>
      <c r="D67" s="70">
        <f>'Reference Data'!AG63</f>
        <v>0</v>
      </c>
      <c r="E67" s="68">
        <f>'Reference Data'!AP63</f>
        <v>0</v>
      </c>
      <c r="F67" s="70">
        <f>'Reference Data'!AY63</f>
        <v>9.404223744292237</v>
      </c>
      <c r="G67" s="68">
        <f>'Reference Data'!BH63</f>
        <v>3.5765981735159817</v>
      </c>
      <c r="H67" s="75">
        <f>'Reference Data'!BI63</f>
        <v>0</v>
      </c>
      <c r="I67" s="77">
        <f t="shared" si="2"/>
        <v>177.2083107305936</v>
      </c>
      <c r="J67" s="67">
        <f>'Reference Data'!BT63</f>
        <v>166.822</v>
      </c>
      <c r="K67" s="70">
        <f>'Reference Data'!BW63</f>
        <v>0</v>
      </c>
      <c r="L67" s="70">
        <f>'Reference Data'!BU63</f>
        <v>1.4437499999999999</v>
      </c>
      <c r="M67" s="68">
        <f>'Reference Data'!BV63</f>
        <v>2.5965776826484017</v>
      </c>
      <c r="N67" s="215">
        <f>'Reference Data'!BZ63</f>
        <v>0</v>
      </c>
      <c r="O67" s="82">
        <f t="shared" si="3"/>
        <v>170.8623276826484</v>
      </c>
      <c r="P67" s="69">
        <f t="shared" si="4"/>
        <v>6.345983047945197</v>
      </c>
    </row>
    <row r="68" spans="1:16" ht="15">
      <c r="A68" s="15">
        <v>10183</v>
      </c>
      <c r="B68" s="48" t="s">
        <v>71</v>
      </c>
      <c r="C68" s="67">
        <f>'Reference Data'!R64</f>
        <v>124.76126015981733</v>
      </c>
      <c r="D68" s="70">
        <f>'Reference Data'!AG64</f>
        <v>0</v>
      </c>
      <c r="E68" s="68">
        <f>'Reference Data'!AP64</f>
        <v>0.6892694063926941</v>
      </c>
      <c r="F68" s="70">
        <f>'Reference Data'!AY64</f>
        <v>0</v>
      </c>
      <c r="G68" s="68">
        <f>'Reference Data'!BH64</f>
        <v>0</v>
      </c>
      <c r="H68" s="75">
        <f>'Reference Data'!BI64</f>
        <v>0</v>
      </c>
      <c r="I68" s="77">
        <f t="shared" si="2"/>
        <v>124.07199075342463</v>
      </c>
      <c r="J68" s="67">
        <f>'Reference Data'!BT64</f>
        <v>117.351</v>
      </c>
      <c r="K68" s="70">
        <f>'Reference Data'!BW64</f>
        <v>0</v>
      </c>
      <c r="L68" s="70">
        <f>'Reference Data'!BU64</f>
        <v>1.3385</v>
      </c>
      <c r="M68" s="68">
        <f>'Reference Data'!BV64</f>
        <v>1.6802476883561575</v>
      </c>
      <c r="N68" s="215">
        <f>'Reference Data'!BZ64</f>
        <v>0</v>
      </c>
      <c r="O68" s="82">
        <f t="shared" si="3"/>
        <v>120.36974768835616</v>
      </c>
      <c r="P68" s="69">
        <f t="shared" si="4"/>
        <v>3.7022430650684726</v>
      </c>
    </row>
    <row r="69" spans="1:16" ht="15">
      <c r="A69" s="15">
        <v>10186</v>
      </c>
      <c r="B69" s="48" t="s">
        <v>72</v>
      </c>
      <c r="C69" s="67">
        <f>'Reference Data'!R65</f>
        <v>20.870014041095892</v>
      </c>
      <c r="D69" s="70">
        <f>'Reference Data'!AG65</f>
        <v>0</v>
      </c>
      <c r="E69" s="68">
        <f>'Reference Data'!AP65</f>
        <v>3.3162100456621006</v>
      </c>
      <c r="F69" s="70">
        <f>'Reference Data'!AY65</f>
        <v>0</v>
      </c>
      <c r="G69" s="68">
        <f>'Reference Data'!BH65</f>
        <v>0</v>
      </c>
      <c r="H69" s="75">
        <f>'Reference Data'!BI65</f>
        <v>0</v>
      </c>
      <c r="I69" s="77">
        <f t="shared" si="2"/>
        <v>17.553803995433793</v>
      </c>
      <c r="J69" s="67">
        <f>'Reference Data'!BT65</f>
        <v>21.317</v>
      </c>
      <c r="K69" s="70">
        <f>'Reference Data'!BW65</f>
        <v>-3.7631960045662076</v>
      </c>
      <c r="L69" s="70">
        <f>'Reference Data'!BU65</f>
        <v>0.0022500000000000003</v>
      </c>
      <c r="M69" s="68">
        <f>'Reference Data'!BV65</f>
        <v>0</v>
      </c>
      <c r="N69" s="215">
        <f>'Reference Data'!BZ65</f>
        <v>0</v>
      </c>
      <c r="O69" s="82">
        <f t="shared" si="3"/>
        <v>17.556053995433793</v>
      </c>
      <c r="P69" s="69">
        <f t="shared" si="4"/>
        <v>-0.0022500000000000853</v>
      </c>
    </row>
    <row r="70" spans="1:16" ht="15">
      <c r="A70" s="15">
        <v>10190</v>
      </c>
      <c r="B70" s="48" t="s">
        <v>73</v>
      </c>
      <c r="C70" s="67">
        <f>'Reference Data'!R66</f>
        <v>747.54</v>
      </c>
      <c r="D70" s="70">
        <f>'Reference Data'!AG66</f>
        <v>233.21</v>
      </c>
      <c r="E70" s="68">
        <f>'Reference Data'!AP66</f>
        <v>264.46</v>
      </c>
      <c r="F70" s="70">
        <f>'Reference Data'!AY66</f>
        <v>0</v>
      </c>
      <c r="G70" s="68">
        <f>'Reference Data'!BH66</f>
        <v>0</v>
      </c>
      <c r="H70" s="75">
        <f>'Reference Data'!BI66</f>
        <v>0</v>
      </c>
      <c r="I70" s="77">
        <f t="shared" si="2"/>
        <v>249.87</v>
      </c>
      <c r="J70" s="67">
        <f>'Reference Data'!BT66</f>
        <v>187.059</v>
      </c>
      <c r="K70" s="70">
        <f>'Reference Data'!BW66</f>
        <v>0</v>
      </c>
      <c r="L70" s="70">
        <f>'Reference Data'!BU66</f>
        <v>0.009</v>
      </c>
      <c r="M70" s="68">
        <f>'Reference Data'!BV66</f>
        <v>15.702750000000002</v>
      </c>
      <c r="N70" s="215">
        <f>'Reference Data'!BZ66</f>
        <v>0</v>
      </c>
      <c r="O70" s="82">
        <f t="shared" si="3"/>
        <v>202.77075</v>
      </c>
      <c r="P70" s="69">
        <f t="shared" si="4"/>
        <v>47.09925000000001</v>
      </c>
    </row>
    <row r="71" spans="1:16" ht="15">
      <c r="A71" s="15">
        <v>10191</v>
      </c>
      <c r="B71" s="48" t="s">
        <v>74</v>
      </c>
      <c r="C71" s="67">
        <f>'Reference Data'!R67</f>
        <v>129.16990650684932</v>
      </c>
      <c r="D71" s="70">
        <f>'Reference Data'!AG67</f>
        <v>0</v>
      </c>
      <c r="E71" s="68">
        <f>'Reference Data'!AP67</f>
        <v>0</v>
      </c>
      <c r="F71" s="70">
        <f>'Reference Data'!AY67</f>
        <v>0</v>
      </c>
      <c r="G71" s="68">
        <f>'Reference Data'!BH67</f>
        <v>0</v>
      </c>
      <c r="H71" s="75">
        <f>'Reference Data'!BI67</f>
        <v>0</v>
      </c>
      <c r="I71" s="77">
        <f t="shared" si="2"/>
        <v>129.16990650684932</v>
      </c>
      <c r="J71" s="67">
        <f>'Reference Data'!BT67</f>
        <v>131.217</v>
      </c>
      <c r="K71" s="70">
        <f>'Reference Data'!BW67</f>
        <v>-2.0470934931506974</v>
      </c>
      <c r="L71" s="70">
        <f>'Reference Data'!BU67</f>
        <v>0.12175</v>
      </c>
      <c r="M71" s="68">
        <f>'Reference Data'!BV67</f>
        <v>0</v>
      </c>
      <c r="N71" s="215">
        <f>'Reference Data'!BZ67</f>
        <v>0</v>
      </c>
      <c r="O71" s="82">
        <f aca="true" t="shared" si="5" ref="O71:O102">SUM(J71:N71)</f>
        <v>129.2916565068493</v>
      </c>
      <c r="P71" s="69">
        <f aca="true" t="shared" si="6" ref="P71:P102">I71-O71</f>
        <v>-0.12174999999999159</v>
      </c>
    </row>
    <row r="72" spans="1:16" ht="15">
      <c r="A72" s="15">
        <v>10197</v>
      </c>
      <c r="B72" s="48" t="s">
        <v>75</v>
      </c>
      <c r="C72" s="67">
        <f>'Reference Data'!R68</f>
        <v>26.556640981735153</v>
      </c>
      <c r="D72" s="70">
        <f>'Reference Data'!AG68</f>
        <v>0</v>
      </c>
      <c r="E72" s="68">
        <f>'Reference Data'!AP68</f>
        <v>0</v>
      </c>
      <c r="F72" s="70">
        <f>'Reference Data'!AY68</f>
        <v>0</v>
      </c>
      <c r="G72" s="68">
        <f>'Reference Data'!BH68</f>
        <v>0</v>
      </c>
      <c r="H72" s="75">
        <f>'Reference Data'!BI68</f>
        <v>0</v>
      </c>
      <c r="I72" s="77">
        <f aca="true" t="shared" si="7" ref="I72:I135">IF((C72-SUM(D72:G72)+H72)&gt;0,C72-SUM(D72:G72)+H72,0)</f>
        <v>26.556640981735153</v>
      </c>
      <c r="J72" s="67">
        <f>'Reference Data'!BT68</f>
        <v>22.753</v>
      </c>
      <c r="K72" s="70">
        <f>'Reference Data'!BW68</f>
        <v>0</v>
      </c>
      <c r="L72" s="70">
        <f>'Reference Data'!BU68</f>
        <v>0</v>
      </c>
      <c r="M72" s="68">
        <f>'Reference Data'!BV68</f>
        <v>0.9509102454337883</v>
      </c>
      <c r="N72" s="215">
        <f>'Reference Data'!BZ68</f>
        <v>0</v>
      </c>
      <c r="O72" s="82">
        <f t="shared" si="5"/>
        <v>23.70391024543379</v>
      </c>
      <c r="P72" s="69">
        <f t="shared" si="6"/>
        <v>2.852730736301364</v>
      </c>
    </row>
    <row r="73" spans="1:16" ht="15">
      <c r="A73" s="15">
        <v>10202</v>
      </c>
      <c r="B73" s="48" t="s">
        <v>76</v>
      </c>
      <c r="C73" s="67">
        <f>'Reference Data'!R69</f>
        <v>15.434859589041096</v>
      </c>
      <c r="D73" s="70">
        <f>'Reference Data'!AG69</f>
        <v>0</v>
      </c>
      <c r="E73" s="68">
        <f>'Reference Data'!AP69</f>
        <v>0</v>
      </c>
      <c r="F73" s="70">
        <f>'Reference Data'!AY69</f>
        <v>0</v>
      </c>
      <c r="G73" s="68">
        <f>'Reference Data'!BH69</f>
        <v>0</v>
      </c>
      <c r="H73" s="75">
        <f>'Reference Data'!BI69</f>
        <v>0</v>
      </c>
      <c r="I73" s="77">
        <f t="shared" si="7"/>
        <v>15.434859589041096</v>
      </c>
      <c r="J73" s="67">
        <f>'Reference Data'!BT69</f>
        <v>13.099</v>
      </c>
      <c r="K73" s="70">
        <f>'Reference Data'!BW69</f>
        <v>0</v>
      </c>
      <c r="L73" s="70">
        <f>'Reference Data'!BU69</f>
        <v>0.29774999999999996</v>
      </c>
      <c r="M73" s="68">
        <f>'Reference Data'!BV69</f>
        <v>0.583964897260274</v>
      </c>
      <c r="N73" s="215">
        <f>'Reference Data'!BZ69</f>
        <v>0</v>
      </c>
      <c r="O73" s="82">
        <f t="shared" si="5"/>
        <v>13.980714897260274</v>
      </c>
      <c r="P73" s="69">
        <f t="shared" si="6"/>
        <v>1.4541446917808223</v>
      </c>
    </row>
    <row r="74" spans="1:16" ht="15">
      <c r="A74" s="15">
        <v>10203</v>
      </c>
      <c r="B74" s="48" t="s">
        <v>77</v>
      </c>
      <c r="C74" s="67">
        <f>'Reference Data'!R70</f>
        <v>6.500323972602741</v>
      </c>
      <c r="D74" s="70">
        <f>'Reference Data'!AG70</f>
        <v>0</v>
      </c>
      <c r="E74" s="68">
        <f>'Reference Data'!AP70</f>
        <v>0</v>
      </c>
      <c r="F74" s="70">
        <f>'Reference Data'!AY70</f>
        <v>0</v>
      </c>
      <c r="G74" s="68">
        <f>'Reference Data'!BH70</f>
        <v>0</v>
      </c>
      <c r="H74" s="75">
        <f>'Reference Data'!BI70</f>
        <v>0</v>
      </c>
      <c r="I74" s="77">
        <f t="shared" si="7"/>
        <v>6.500323972602741</v>
      </c>
      <c r="J74" s="67">
        <f>'Reference Data'!BT70</f>
        <v>6.213</v>
      </c>
      <c r="K74" s="70">
        <f>'Reference Data'!BW70</f>
        <v>0</v>
      </c>
      <c r="L74" s="70">
        <f>'Reference Data'!BU70</f>
        <v>0</v>
      </c>
      <c r="M74" s="68">
        <f>'Reference Data'!BV70</f>
        <v>0.07183099315068531</v>
      </c>
      <c r="N74" s="215">
        <f>'Reference Data'!BZ70</f>
        <v>0</v>
      </c>
      <c r="O74" s="82">
        <f t="shared" si="5"/>
        <v>6.284830993150686</v>
      </c>
      <c r="P74" s="69">
        <f t="shared" si="6"/>
        <v>0.2154929794520557</v>
      </c>
    </row>
    <row r="75" spans="1:16" ht="15">
      <c r="A75" s="15">
        <v>10204</v>
      </c>
      <c r="B75" s="48" t="s">
        <v>78</v>
      </c>
      <c r="C75" s="67">
        <f>'Reference Data'!R71</f>
        <v>80.38396392694064</v>
      </c>
      <c r="D75" s="70">
        <f>'Reference Data'!AG71</f>
        <v>0</v>
      </c>
      <c r="E75" s="68">
        <f>'Reference Data'!AP71</f>
        <v>17.322146118721463</v>
      </c>
      <c r="F75" s="70">
        <f>'Reference Data'!AY71</f>
        <v>0</v>
      </c>
      <c r="G75" s="68">
        <f>'Reference Data'!BH71</f>
        <v>0.5179223744292237</v>
      </c>
      <c r="H75" s="75">
        <f>'Reference Data'!BI71</f>
        <v>0</v>
      </c>
      <c r="I75" s="77">
        <f t="shared" si="7"/>
        <v>62.543895433789956</v>
      </c>
      <c r="J75" s="67">
        <f>'Reference Data'!BT71</f>
        <v>79.556</v>
      </c>
      <c r="K75" s="70">
        <f>'Reference Data'!BW71</f>
        <v>-17.01210456621004</v>
      </c>
      <c r="L75" s="70">
        <f>'Reference Data'!BU71</f>
        <v>0.39325000000000004</v>
      </c>
      <c r="M75" s="68">
        <f>'Reference Data'!BV71</f>
        <v>0</v>
      </c>
      <c r="N75" s="215">
        <f>'Reference Data'!BZ71</f>
        <v>0</v>
      </c>
      <c r="O75" s="82">
        <f t="shared" si="5"/>
        <v>62.93714543378996</v>
      </c>
      <c r="P75" s="69">
        <f t="shared" si="6"/>
        <v>-0.3932500000000019</v>
      </c>
    </row>
    <row r="76" spans="1:16" ht="15">
      <c r="A76" s="15">
        <v>10209</v>
      </c>
      <c r="B76" s="48" t="s">
        <v>79</v>
      </c>
      <c r="C76" s="67">
        <f>'Reference Data'!R72</f>
        <v>124.17198630136987</v>
      </c>
      <c r="D76" s="70">
        <f>'Reference Data'!AG72</f>
        <v>0</v>
      </c>
      <c r="E76" s="68">
        <f>'Reference Data'!AP72</f>
        <v>0</v>
      </c>
      <c r="F76" s="70">
        <f>'Reference Data'!AY72</f>
        <v>0</v>
      </c>
      <c r="G76" s="68">
        <f>'Reference Data'!BH72</f>
        <v>0</v>
      </c>
      <c r="H76" s="75">
        <f>'Reference Data'!BI72</f>
        <v>0</v>
      </c>
      <c r="I76" s="77">
        <f t="shared" si="7"/>
        <v>124.17198630136987</v>
      </c>
      <c r="J76" s="67">
        <f>'Reference Data'!BT72</f>
        <v>104.89</v>
      </c>
      <c r="K76" s="70">
        <f>'Reference Data'!BW72</f>
        <v>0</v>
      </c>
      <c r="L76" s="70">
        <f>'Reference Data'!BU72</f>
        <v>0.13325</v>
      </c>
      <c r="M76" s="68">
        <f>'Reference Data'!BV72</f>
        <v>4.820496575342467</v>
      </c>
      <c r="N76" s="215">
        <f>'Reference Data'!BZ72</f>
        <v>0</v>
      </c>
      <c r="O76" s="82">
        <f t="shared" si="5"/>
        <v>109.84374657534246</v>
      </c>
      <c r="P76" s="69">
        <f t="shared" si="6"/>
        <v>14.328239726027405</v>
      </c>
    </row>
    <row r="77" spans="1:16" ht="15">
      <c r="A77" s="15">
        <v>10230</v>
      </c>
      <c r="B77" s="48" t="s">
        <v>80</v>
      </c>
      <c r="C77" s="67">
        <f>'Reference Data'!R73</f>
        <v>12.802464041095893</v>
      </c>
      <c r="D77" s="70">
        <f>'Reference Data'!AG73</f>
        <v>0</v>
      </c>
      <c r="E77" s="68">
        <f>'Reference Data'!AP73</f>
        <v>0.9803652968036529</v>
      </c>
      <c r="F77" s="70">
        <f>'Reference Data'!AY73</f>
        <v>0</v>
      </c>
      <c r="G77" s="68">
        <f>'Reference Data'!BH73</f>
        <v>0</v>
      </c>
      <c r="H77" s="75">
        <f>'Reference Data'!BI73</f>
        <v>0</v>
      </c>
      <c r="I77" s="77">
        <f t="shared" si="7"/>
        <v>11.82209874429224</v>
      </c>
      <c r="J77" s="67">
        <f>'Reference Data'!BT73</f>
        <v>9.702</v>
      </c>
      <c r="K77" s="70">
        <f>'Reference Data'!BW73</f>
        <v>0</v>
      </c>
      <c r="L77" s="70">
        <f>'Reference Data'!BU73</f>
        <v>0.021</v>
      </c>
      <c r="M77" s="68">
        <f>'Reference Data'!BV73</f>
        <v>0.5300246860730602</v>
      </c>
      <c r="N77" s="215">
        <f>'Reference Data'!BZ73</f>
        <v>0</v>
      </c>
      <c r="O77" s="82">
        <f t="shared" si="5"/>
        <v>10.253024686073061</v>
      </c>
      <c r="P77" s="69">
        <f t="shared" si="6"/>
        <v>1.5690740582191793</v>
      </c>
    </row>
    <row r="78" spans="1:16" ht="15">
      <c r="A78" s="15">
        <v>10231</v>
      </c>
      <c r="B78" s="48" t="s">
        <v>81</v>
      </c>
      <c r="C78" s="67">
        <f>'Reference Data'!R74</f>
        <v>59.12922728310502</v>
      </c>
      <c r="D78" s="70">
        <f>'Reference Data'!AG74</f>
        <v>0</v>
      </c>
      <c r="E78" s="68">
        <f>'Reference Data'!AP74</f>
        <v>4.418721461187214</v>
      </c>
      <c r="F78" s="70">
        <f>'Reference Data'!AY74</f>
        <v>0</v>
      </c>
      <c r="G78" s="68">
        <f>'Reference Data'!BH74</f>
        <v>0</v>
      </c>
      <c r="H78" s="75">
        <f>'Reference Data'!BI74</f>
        <v>0</v>
      </c>
      <c r="I78" s="77">
        <f t="shared" si="7"/>
        <v>54.710505821917806</v>
      </c>
      <c r="J78" s="67">
        <f>'Reference Data'!BT74</f>
        <v>36.659</v>
      </c>
      <c r="K78" s="70">
        <f>'Reference Data'!BW74</f>
        <v>0</v>
      </c>
      <c r="L78" s="70">
        <f>'Reference Data'!BU74</f>
        <v>0.0105</v>
      </c>
      <c r="M78" s="68">
        <f>'Reference Data'!BV74</f>
        <v>4.512876455479452</v>
      </c>
      <c r="N78" s="215">
        <f>'Reference Data'!BZ74</f>
        <v>0</v>
      </c>
      <c r="O78" s="82">
        <f t="shared" si="5"/>
        <v>41.18237645547945</v>
      </c>
      <c r="P78" s="69">
        <f t="shared" si="6"/>
        <v>13.528129366438357</v>
      </c>
    </row>
    <row r="79" spans="1:16" ht="15">
      <c r="A79" s="15">
        <v>10234</v>
      </c>
      <c r="B79" s="48" t="s">
        <v>82</v>
      </c>
      <c r="C79" s="67">
        <f>'Reference Data'!R75</f>
        <v>63.60775970319636</v>
      </c>
      <c r="D79" s="70">
        <f>'Reference Data'!AG75</f>
        <v>0</v>
      </c>
      <c r="E79" s="68">
        <f>'Reference Data'!AP75</f>
        <v>0</v>
      </c>
      <c r="F79" s="70">
        <f>'Reference Data'!AY75</f>
        <v>0</v>
      </c>
      <c r="G79" s="68">
        <f>'Reference Data'!BH75</f>
        <v>0</v>
      </c>
      <c r="H79" s="75">
        <f>'Reference Data'!BI75</f>
        <v>0</v>
      </c>
      <c r="I79" s="77">
        <f t="shared" si="7"/>
        <v>63.60775970319636</v>
      </c>
      <c r="J79" s="67">
        <f>'Reference Data'!BT75</f>
        <v>50.999</v>
      </c>
      <c r="K79" s="70">
        <f>'Reference Data'!BW75</f>
        <v>0</v>
      </c>
      <c r="L79" s="70">
        <f>'Reference Data'!BU75</f>
        <v>0.13674999999999998</v>
      </c>
      <c r="M79" s="68">
        <f>'Reference Data'!BV75</f>
        <v>3.152189925799089</v>
      </c>
      <c r="N79" s="215">
        <f>'Reference Data'!BZ75</f>
        <v>0</v>
      </c>
      <c r="O79" s="82">
        <f t="shared" si="5"/>
        <v>54.287939925799094</v>
      </c>
      <c r="P79" s="69">
        <f t="shared" si="6"/>
        <v>9.319819777397264</v>
      </c>
    </row>
    <row r="80" spans="1:16" ht="15">
      <c r="A80" s="15">
        <v>10235</v>
      </c>
      <c r="B80" s="48" t="s">
        <v>83</v>
      </c>
      <c r="C80" s="67">
        <f>'Reference Data'!R76</f>
        <v>30.15464394977169</v>
      </c>
      <c r="D80" s="70">
        <f>'Reference Data'!AG76</f>
        <v>0</v>
      </c>
      <c r="E80" s="68">
        <f>'Reference Data'!AP76</f>
        <v>0</v>
      </c>
      <c r="F80" s="70">
        <f>'Reference Data'!AY76</f>
        <v>0</v>
      </c>
      <c r="G80" s="68">
        <f>'Reference Data'!BH76</f>
        <v>0</v>
      </c>
      <c r="H80" s="75">
        <f>'Reference Data'!BI76</f>
        <v>0</v>
      </c>
      <c r="I80" s="77">
        <f t="shared" si="7"/>
        <v>30.15464394977169</v>
      </c>
      <c r="J80" s="67">
        <f>'Reference Data'!BT76</f>
        <v>33.113</v>
      </c>
      <c r="K80" s="70">
        <f>'Reference Data'!BW76</f>
        <v>-2.9583560502283106</v>
      </c>
      <c r="L80" s="70">
        <f>'Reference Data'!BU76</f>
        <v>0</v>
      </c>
      <c r="M80" s="68">
        <f>'Reference Data'!BV76</f>
        <v>0</v>
      </c>
      <c r="N80" s="215">
        <f>'Reference Data'!BZ76</f>
        <v>0</v>
      </c>
      <c r="O80" s="82">
        <f t="shared" si="5"/>
        <v>30.15464394977169</v>
      </c>
      <c r="P80" s="69">
        <f t="shared" si="6"/>
        <v>0</v>
      </c>
    </row>
    <row r="81" spans="1:16" ht="15">
      <c r="A81" s="15">
        <v>10236</v>
      </c>
      <c r="B81" s="48" t="s">
        <v>84</v>
      </c>
      <c r="C81" s="67">
        <f>'Reference Data'!R77</f>
        <v>28.188405821917804</v>
      </c>
      <c r="D81" s="70">
        <f>'Reference Data'!AG77</f>
        <v>0</v>
      </c>
      <c r="E81" s="68">
        <f>'Reference Data'!AP77</f>
        <v>0</v>
      </c>
      <c r="F81" s="70">
        <f>'Reference Data'!AY77</f>
        <v>0.1324200913242009</v>
      </c>
      <c r="G81" s="68">
        <f>'Reference Data'!BH77</f>
        <v>0</v>
      </c>
      <c r="H81" s="75">
        <f>'Reference Data'!BI77</f>
        <v>0</v>
      </c>
      <c r="I81" s="77">
        <f t="shared" si="7"/>
        <v>28.055985730593605</v>
      </c>
      <c r="J81" s="67">
        <f>'Reference Data'!BT77</f>
        <v>29.103</v>
      </c>
      <c r="K81" s="70">
        <f>'Reference Data'!BW77</f>
        <v>-1.0470142694063966</v>
      </c>
      <c r="L81" s="70">
        <f>'Reference Data'!BU77</f>
        <v>0</v>
      </c>
      <c r="M81" s="68">
        <f>'Reference Data'!BV77</f>
        <v>0</v>
      </c>
      <c r="N81" s="215">
        <f>'Reference Data'!BZ77</f>
        <v>0</v>
      </c>
      <c r="O81" s="82">
        <f t="shared" si="5"/>
        <v>28.055985730593605</v>
      </c>
      <c r="P81" s="69">
        <f t="shared" si="6"/>
        <v>0</v>
      </c>
    </row>
    <row r="82" spans="1:16" ht="15">
      <c r="A82" s="15">
        <v>10237</v>
      </c>
      <c r="B82" s="48" t="s">
        <v>85</v>
      </c>
      <c r="C82" s="67">
        <f>'Reference Data'!R78</f>
        <v>106.11690547945204</v>
      </c>
      <c r="D82" s="70">
        <f>'Reference Data'!AG78</f>
        <v>0</v>
      </c>
      <c r="E82" s="68">
        <f>'Reference Data'!AP78</f>
        <v>1.1896118721461186</v>
      </c>
      <c r="F82" s="70">
        <f>'Reference Data'!AY78</f>
        <v>0</v>
      </c>
      <c r="G82" s="68">
        <f>'Reference Data'!BH78</f>
        <v>0</v>
      </c>
      <c r="H82" s="75">
        <f>'Reference Data'!BI78</f>
        <v>0</v>
      </c>
      <c r="I82" s="77">
        <f t="shared" si="7"/>
        <v>104.92729360730593</v>
      </c>
      <c r="J82" s="67">
        <f>'Reference Data'!BT78</f>
        <v>113.732</v>
      </c>
      <c r="K82" s="70">
        <f>'Reference Data'!BW78</f>
        <v>-8.804706392694072</v>
      </c>
      <c r="L82" s="70">
        <f>'Reference Data'!BU78</f>
        <v>0.12299999999999998</v>
      </c>
      <c r="M82" s="68">
        <f>'Reference Data'!BV78</f>
        <v>0</v>
      </c>
      <c r="N82" s="215">
        <f>'Reference Data'!BZ78</f>
        <v>0</v>
      </c>
      <c r="O82" s="82">
        <f t="shared" si="5"/>
        <v>105.05029360730593</v>
      </c>
      <c r="P82" s="69">
        <f t="shared" si="6"/>
        <v>-0.12300000000000466</v>
      </c>
    </row>
    <row r="83" spans="1:16" ht="15">
      <c r="A83" s="15">
        <v>10239</v>
      </c>
      <c r="B83" s="48" t="s">
        <v>86</v>
      </c>
      <c r="C83" s="67">
        <f>'Reference Data'!R79</f>
        <v>14.428961415525112</v>
      </c>
      <c r="D83" s="70">
        <f>'Reference Data'!AG79</f>
        <v>0</v>
      </c>
      <c r="E83" s="68">
        <f>'Reference Data'!AP79</f>
        <v>0</v>
      </c>
      <c r="F83" s="70">
        <f>'Reference Data'!AY79</f>
        <v>0</v>
      </c>
      <c r="G83" s="68">
        <f>'Reference Data'!BH79</f>
        <v>0</v>
      </c>
      <c r="H83" s="75">
        <f>'Reference Data'!BI79</f>
        <v>0</v>
      </c>
      <c r="I83" s="77">
        <f t="shared" si="7"/>
        <v>14.428961415525112</v>
      </c>
      <c r="J83" s="67">
        <f>'Reference Data'!BT79</f>
        <v>14</v>
      </c>
      <c r="K83" s="70">
        <f>'Reference Data'!BW79</f>
        <v>0</v>
      </c>
      <c r="L83" s="70">
        <f>'Reference Data'!BU79</f>
        <v>0</v>
      </c>
      <c r="M83" s="68">
        <f>'Reference Data'!BV79</f>
        <v>0.10724035388127806</v>
      </c>
      <c r="N83" s="215">
        <f>'Reference Data'!BZ79</f>
        <v>0</v>
      </c>
      <c r="O83" s="82">
        <f t="shared" si="5"/>
        <v>14.107240353881277</v>
      </c>
      <c r="P83" s="69">
        <f t="shared" si="6"/>
        <v>0.32172106164383507</v>
      </c>
    </row>
    <row r="84" spans="1:16" ht="15">
      <c r="A84" s="15">
        <v>10242</v>
      </c>
      <c r="B84" s="48" t="s">
        <v>87</v>
      </c>
      <c r="C84" s="67">
        <f>'Reference Data'!R80</f>
        <v>10.073473972602738</v>
      </c>
      <c r="D84" s="70">
        <f>'Reference Data'!AG80</f>
        <v>0</v>
      </c>
      <c r="E84" s="68">
        <f>'Reference Data'!AP80</f>
        <v>0</v>
      </c>
      <c r="F84" s="70">
        <f>'Reference Data'!AY80</f>
        <v>0</v>
      </c>
      <c r="G84" s="68">
        <f>'Reference Data'!BH80</f>
        <v>0</v>
      </c>
      <c r="H84" s="75">
        <f>'Reference Data'!BI80</f>
        <v>0</v>
      </c>
      <c r="I84" s="77">
        <f t="shared" si="7"/>
        <v>10.073473972602738</v>
      </c>
      <c r="J84" s="67">
        <f>'Reference Data'!BT80</f>
        <v>9.526</v>
      </c>
      <c r="K84" s="70">
        <f>'Reference Data'!BW80</f>
        <v>0</v>
      </c>
      <c r="L84" s="70">
        <f>'Reference Data'!BU80</f>
        <v>0</v>
      </c>
      <c r="M84" s="68">
        <f>'Reference Data'!BV80</f>
        <v>0.1368684931506845</v>
      </c>
      <c r="N84" s="215">
        <f>'Reference Data'!BZ80</f>
        <v>0</v>
      </c>
      <c r="O84" s="82">
        <f t="shared" si="5"/>
        <v>9.662868493150684</v>
      </c>
      <c r="P84" s="69">
        <f t="shared" si="6"/>
        <v>0.4106054794520535</v>
      </c>
    </row>
    <row r="85" spans="1:16" ht="15">
      <c r="A85" s="15">
        <v>10244</v>
      </c>
      <c r="B85" s="48" t="s">
        <v>88</v>
      </c>
      <c r="C85" s="67">
        <f>'Reference Data'!R81</f>
        <v>101.25024748858445</v>
      </c>
      <c r="D85" s="70">
        <f>'Reference Data'!AG81</f>
        <v>0</v>
      </c>
      <c r="E85" s="68">
        <f>'Reference Data'!AP81</f>
        <v>1.0300228310502284</v>
      </c>
      <c r="F85" s="70">
        <f>'Reference Data'!AY81</f>
        <v>0.747716894977169</v>
      </c>
      <c r="G85" s="68">
        <f>'Reference Data'!BH81</f>
        <v>2.572945205479452</v>
      </c>
      <c r="H85" s="75">
        <f>'Reference Data'!BI81</f>
        <v>0</v>
      </c>
      <c r="I85" s="77">
        <f t="shared" si="7"/>
        <v>96.8995625570776</v>
      </c>
      <c r="J85" s="67">
        <f>'Reference Data'!BT81</f>
        <v>86.038</v>
      </c>
      <c r="K85" s="70">
        <f>'Reference Data'!BW81</f>
        <v>0</v>
      </c>
      <c r="L85" s="70">
        <f>'Reference Data'!BU81</f>
        <v>0.051750000000000004</v>
      </c>
      <c r="M85" s="68">
        <f>'Reference Data'!BV81</f>
        <v>2.715390639269401</v>
      </c>
      <c r="N85" s="215">
        <f>'Reference Data'!BZ81</f>
        <v>0</v>
      </c>
      <c r="O85" s="82">
        <f t="shared" si="5"/>
        <v>88.8051406392694</v>
      </c>
      <c r="P85" s="69">
        <f t="shared" si="6"/>
        <v>8.094421917808205</v>
      </c>
    </row>
    <row r="86" spans="1:16" ht="15">
      <c r="A86" s="15">
        <v>10246</v>
      </c>
      <c r="B86" s="48" t="s">
        <v>89</v>
      </c>
      <c r="C86" s="67">
        <f>'Reference Data'!R82</f>
        <v>9.385067579908675</v>
      </c>
      <c r="D86" s="70">
        <f>'Reference Data'!AG82</f>
        <v>0</v>
      </c>
      <c r="E86" s="68">
        <f>'Reference Data'!AP82</f>
        <v>0.5418949771689497</v>
      </c>
      <c r="F86" s="70">
        <f>'Reference Data'!AY82</f>
        <v>0</v>
      </c>
      <c r="G86" s="68">
        <f>'Reference Data'!BH82</f>
        <v>0</v>
      </c>
      <c r="H86" s="75">
        <f>'Reference Data'!BI82</f>
        <v>0</v>
      </c>
      <c r="I86" s="77">
        <f t="shared" si="7"/>
        <v>8.843172602739726</v>
      </c>
      <c r="J86" s="67">
        <f>'Reference Data'!BT82</f>
        <v>8.987</v>
      </c>
      <c r="K86" s="70">
        <f>'Reference Data'!BW82</f>
        <v>-0.14382739726027438</v>
      </c>
      <c r="L86" s="70">
        <f>'Reference Data'!BU82</f>
        <v>0</v>
      </c>
      <c r="M86" s="68">
        <f>'Reference Data'!BV82</f>
        <v>0</v>
      </c>
      <c r="N86" s="215">
        <f>'Reference Data'!BZ82</f>
        <v>0</v>
      </c>
      <c r="O86" s="82">
        <f t="shared" si="5"/>
        <v>8.843172602739726</v>
      </c>
      <c r="P86" s="69">
        <f t="shared" si="6"/>
        <v>0</v>
      </c>
    </row>
    <row r="87" spans="1:16" ht="15">
      <c r="A87" s="15">
        <v>10247</v>
      </c>
      <c r="B87" s="48" t="s">
        <v>90</v>
      </c>
      <c r="C87" s="67">
        <f>'Reference Data'!R83</f>
        <v>80.28731107305937</v>
      </c>
      <c r="D87" s="70">
        <f>'Reference Data'!AG83</f>
        <v>0</v>
      </c>
      <c r="E87" s="68">
        <f>'Reference Data'!AP83</f>
        <v>0.6562785388127854</v>
      </c>
      <c r="F87" s="70">
        <f>'Reference Data'!AY83</f>
        <v>0</v>
      </c>
      <c r="G87" s="68">
        <f>'Reference Data'!BH83</f>
        <v>1.7284246575342466</v>
      </c>
      <c r="H87" s="75">
        <f>'Reference Data'!BI83</f>
        <v>0</v>
      </c>
      <c r="I87" s="77">
        <f t="shared" si="7"/>
        <v>77.90260787671234</v>
      </c>
      <c r="J87" s="67">
        <f>'Reference Data'!BT83</f>
        <v>79.929</v>
      </c>
      <c r="K87" s="70">
        <f>'Reference Data'!BW83</f>
        <v>-2.026392123287664</v>
      </c>
      <c r="L87" s="70">
        <f>'Reference Data'!BU83</f>
        <v>0.2565</v>
      </c>
      <c r="M87" s="68">
        <f>'Reference Data'!BV83</f>
        <v>0</v>
      </c>
      <c r="N87" s="215">
        <f>'Reference Data'!BZ83</f>
        <v>0</v>
      </c>
      <c r="O87" s="82">
        <f t="shared" si="5"/>
        <v>78.15910787671234</v>
      </c>
      <c r="P87" s="69">
        <f t="shared" si="6"/>
        <v>-0.2565000000000026</v>
      </c>
    </row>
    <row r="88" spans="1:16" ht="15">
      <c r="A88" s="15">
        <v>10256</v>
      </c>
      <c r="B88" s="48" t="s">
        <v>91</v>
      </c>
      <c r="C88" s="67">
        <f>'Reference Data'!R84</f>
        <v>52.178222374429225</v>
      </c>
      <c r="D88" s="70">
        <f>'Reference Data'!AG84</f>
        <v>0</v>
      </c>
      <c r="E88" s="68">
        <f>'Reference Data'!AP84</f>
        <v>0</v>
      </c>
      <c r="F88" s="70">
        <f>'Reference Data'!AY84</f>
        <v>0.5218036529680365</v>
      </c>
      <c r="G88" s="68">
        <f>'Reference Data'!BH84</f>
        <v>0</v>
      </c>
      <c r="H88" s="75">
        <f>'Reference Data'!BI84</f>
        <v>0</v>
      </c>
      <c r="I88" s="77">
        <f t="shared" si="7"/>
        <v>51.656418721461186</v>
      </c>
      <c r="J88" s="67">
        <f>'Reference Data'!BT84</f>
        <v>46.746</v>
      </c>
      <c r="K88" s="70">
        <f>'Reference Data'!BW84</f>
        <v>0</v>
      </c>
      <c r="L88" s="70">
        <f>'Reference Data'!BU84</f>
        <v>0</v>
      </c>
      <c r="M88" s="68">
        <f>'Reference Data'!BV84</f>
        <v>1.227604680365296</v>
      </c>
      <c r="N88" s="215">
        <f>'Reference Data'!BZ84</f>
        <v>0</v>
      </c>
      <c r="O88" s="82">
        <f t="shared" si="5"/>
        <v>47.9736046803653</v>
      </c>
      <c r="P88" s="69">
        <f t="shared" si="6"/>
        <v>3.682814041095888</v>
      </c>
    </row>
    <row r="89" spans="1:16" ht="15">
      <c r="A89" s="15">
        <v>10258</v>
      </c>
      <c r="B89" s="48" t="s">
        <v>92</v>
      </c>
      <c r="C89" s="67">
        <f>'Reference Data'!R85</f>
        <v>48.501571803652986</v>
      </c>
      <c r="D89" s="70">
        <f>'Reference Data'!AG85</f>
        <v>0</v>
      </c>
      <c r="E89" s="68">
        <f>'Reference Data'!AP85</f>
        <v>9.751255707762557</v>
      </c>
      <c r="F89" s="70">
        <f>'Reference Data'!AY85</f>
        <v>0</v>
      </c>
      <c r="G89" s="68">
        <f>'Reference Data'!BH85</f>
        <v>0</v>
      </c>
      <c r="H89" s="75">
        <f>'Reference Data'!BI85</f>
        <v>0</v>
      </c>
      <c r="I89" s="77">
        <f t="shared" si="7"/>
        <v>38.750316095890426</v>
      </c>
      <c r="J89" s="67">
        <f>'Reference Data'!BT85</f>
        <v>37.952</v>
      </c>
      <c r="K89" s="70">
        <f>'Reference Data'!BW85</f>
        <v>0</v>
      </c>
      <c r="L89" s="70">
        <f>'Reference Data'!BU85</f>
        <v>0.049999999999999996</v>
      </c>
      <c r="M89" s="68">
        <f>'Reference Data'!BV85</f>
        <v>0.19957902397260696</v>
      </c>
      <c r="N89" s="215">
        <f>'Reference Data'!BZ85</f>
        <v>0</v>
      </c>
      <c r="O89" s="82">
        <f t="shared" si="5"/>
        <v>38.2015790239726</v>
      </c>
      <c r="P89" s="69">
        <f t="shared" si="6"/>
        <v>0.5487370719178273</v>
      </c>
    </row>
    <row r="90" spans="1:16" ht="15">
      <c r="A90" s="15">
        <v>10259</v>
      </c>
      <c r="B90" s="48" t="s">
        <v>93</v>
      </c>
      <c r="C90" s="67">
        <f>'Reference Data'!R86</f>
        <v>30.14049497716896</v>
      </c>
      <c r="D90" s="70">
        <f>'Reference Data'!AG86</f>
        <v>0</v>
      </c>
      <c r="E90" s="68">
        <f>'Reference Data'!AP86</f>
        <v>0</v>
      </c>
      <c r="F90" s="70">
        <f>'Reference Data'!AY86</f>
        <v>0</v>
      </c>
      <c r="G90" s="68">
        <f>'Reference Data'!BH86</f>
        <v>0</v>
      </c>
      <c r="H90" s="75">
        <f>'Reference Data'!BI86</f>
        <v>0</v>
      </c>
      <c r="I90" s="77">
        <f t="shared" si="7"/>
        <v>30.14049497716896</v>
      </c>
      <c r="J90" s="67">
        <f>'Reference Data'!BT86</f>
        <v>26.985</v>
      </c>
      <c r="K90" s="70">
        <f>'Reference Data'!BW86</f>
        <v>0</v>
      </c>
      <c r="L90" s="70">
        <f>'Reference Data'!BU86</f>
        <v>0</v>
      </c>
      <c r="M90" s="68">
        <f>'Reference Data'!BV86</f>
        <v>0.78887374429224</v>
      </c>
      <c r="N90" s="215">
        <f>'Reference Data'!BZ86</f>
        <v>0</v>
      </c>
      <c r="O90" s="82">
        <f t="shared" si="5"/>
        <v>27.77387374429224</v>
      </c>
      <c r="P90" s="69">
        <f t="shared" si="6"/>
        <v>2.366621232876721</v>
      </c>
    </row>
    <row r="91" spans="1:16" ht="15">
      <c r="A91" s="15">
        <v>10260</v>
      </c>
      <c r="B91" s="48" t="s">
        <v>94</v>
      </c>
      <c r="C91" s="67">
        <f>'Reference Data'!R87</f>
        <v>26.793847831050225</v>
      </c>
      <c r="D91" s="70">
        <f>'Reference Data'!AG87</f>
        <v>0</v>
      </c>
      <c r="E91" s="68">
        <f>'Reference Data'!AP87</f>
        <v>0</v>
      </c>
      <c r="F91" s="70">
        <f>'Reference Data'!AY87</f>
        <v>0</v>
      </c>
      <c r="G91" s="68">
        <f>'Reference Data'!BH87</f>
        <v>0</v>
      </c>
      <c r="H91" s="75">
        <f>'Reference Data'!BI87</f>
        <v>0</v>
      </c>
      <c r="I91" s="77">
        <f t="shared" si="7"/>
        <v>26.793847831050225</v>
      </c>
      <c r="J91" s="67">
        <f>'Reference Data'!BT87</f>
        <v>26.285</v>
      </c>
      <c r="K91" s="70">
        <f>'Reference Data'!BW87</f>
        <v>0</v>
      </c>
      <c r="L91" s="70">
        <f>'Reference Data'!BU87</f>
        <v>0</v>
      </c>
      <c r="M91" s="68">
        <f>'Reference Data'!BV87</f>
        <v>0.12721195776255634</v>
      </c>
      <c r="N91" s="215">
        <f>'Reference Data'!BZ87</f>
        <v>0</v>
      </c>
      <c r="O91" s="82">
        <f t="shared" si="5"/>
        <v>26.41221195776256</v>
      </c>
      <c r="P91" s="69">
        <f t="shared" si="6"/>
        <v>0.38163587328766724</v>
      </c>
    </row>
    <row r="92" spans="1:16" ht="15">
      <c r="A92" s="15">
        <v>10273</v>
      </c>
      <c r="B92" s="48" t="s">
        <v>95</v>
      </c>
      <c r="C92" s="67">
        <f>'Reference Data'!R88</f>
        <v>8.590946232876712</v>
      </c>
      <c r="D92" s="70">
        <f>'Reference Data'!AG88</f>
        <v>0</v>
      </c>
      <c r="E92" s="68">
        <f>'Reference Data'!AP88</f>
        <v>0</v>
      </c>
      <c r="F92" s="70">
        <f>'Reference Data'!AY88</f>
        <v>0</v>
      </c>
      <c r="G92" s="68">
        <f>'Reference Data'!BH88</f>
        <v>0</v>
      </c>
      <c r="H92" s="75">
        <f>'Reference Data'!BI88</f>
        <v>0</v>
      </c>
      <c r="I92" s="77">
        <f t="shared" si="7"/>
        <v>8.590946232876712</v>
      </c>
      <c r="J92" s="67">
        <f>'Reference Data'!BT88</f>
        <v>5.881</v>
      </c>
      <c r="K92" s="70">
        <f>'Reference Data'!BW88</f>
        <v>0</v>
      </c>
      <c r="L92" s="70">
        <f>'Reference Data'!BU88</f>
        <v>0</v>
      </c>
      <c r="M92" s="68">
        <f>'Reference Data'!BV88</f>
        <v>0.677486558219178</v>
      </c>
      <c r="N92" s="215">
        <f>'Reference Data'!BZ88</f>
        <v>0</v>
      </c>
      <c r="O92" s="82">
        <f t="shared" si="5"/>
        <v>6.558486558219178</v>
      </c>
      <c r="P92" s="69">
        <f t="shared" si="6"/>
        <v>2.0324596746575345</v>
      </c>
    </row>
    <row r="93" spans="1:16" ht="15">
      <c r="A93" s="15">
        <v>10278</v>
      </c>
      <c r="B93" s="48" t="s">
        <v>96</v>
      </c>
      <c r="C93" s="67">
        <f>'Reference Data'!R89</f>
        <v>40.538996004566215</v>
      </c>
      <c r="D93" s="70">
        <f>'Reference Data'!AG89</f>
        <v>0</v>
      </c>
      <c r="E93" s="68">
        <f>'Reference Data'!AP89</f>
        <v>1.5296803652968036</v>
      </c>
      <c r="F93" s="70">
        <f>'Reference Data'!AY89</f>
        <v>0</v>
      </c>
      <c r="G93" s="68">
        <f>'Reference Data'!BH89</f>
        <v>0</v>
      </c>
      <c r="H93" s="75">
        <f>'Reference Data'!BI89</f>
        <v>0</v>
      </c>
      <c r="I93" s="77">
        <f t="shared" si="7"/>
        <v>39.00931563926941</v>
      </c>
      <c r="J93" s="67">
        <f>'Reference Data'!BT89</f>
        <v>35.928</v>
      </c>
      <c r="K93" s="70">
        <f>'Reference Data'!BW89</f>
        <v>0</v>
      </c>
      <c r="L93" s="70">
        <f>'Reference Data'!BU89</f>
        <v>0.036250000000000004</v>
      </c>
      <c r="M93" s="68">
        <f>'Reference Data'!BV89</f>
        <v>0.7703289098173531</v>
      </c>
      <c r="N93" s="215">
        <f>'Reference Data'!BZ89</f>
        <v>0</v>
      </c>
      <c r="O93" s="82">
        <f t="shared" si="5"/>
        <v>36.73457890981735</v>
      </c>
      <c r="P93" s="69">
        <f t="shared" si="6"/>
        <v>2.2747367294520586</v>
      </c>
    </row>
    <row r="94" spans="1:16" ht="15">
      <c r="A94" s="15">
        <v>10279</v>
      </c>
      <c r="B94" s="48" t="s">
        <v>97</v>
      </c>
      <c r="C94" s="67">
        <f>'Reference Data'!R90</f>
        <v>163.57611347031963</v>
      </c>
      <c r="D94" s="70">
        <f>'Reference Data'!AG90</f>
        <v>87.5705799086758</v>
      </c>
      <c r="E94" s="68">
        <f>'Reference Data'!AP90</f>
        <v>4.404452054794521</v>
      </c>
      <c r="F94" s="70">
        <f>'Reference Data'!AY90</f>
        <v>0</v>
      </c>
      <c r="G94" s="68">
        <f>'Reference Data'!BH90</f>
        <v>0</v>
      </c>
      <c r="H94" s="75">
        <f>'Reference Data'!BI90</f>
        <v>0</v>
      </c>
      <c r="I94" s="77">
        <f t="shared" si="7"/>
        <v>71.60108150684931</v>
      </c>
      <c r="J94" s="67">
        <f>'Reference Data'!BT90</f>
        <v>64.765</v>
      </c>
      <c r="K94" s="70">
        <f>'Reference Data'!BW90</f>
        <v>0</v>
      </c>
      <c r="L94" s="70">
        <f>'Reference Data'!BU90</f>
        <v>0.14675</v>
      </c>
      <c r="M94" s="68">
        <f>'Reference Data'!BV90</f>
        <v>1.7090203767123278</v>
      </c>
      <c r="N94" s="215">
        <f>'Reference Data'!BZ90</f>
        <v>0</v>
      </c>
      <c r="O94" s="82">
        <f t="shared" si="5"/>
        <v>66.62077037671233</v>
      </c>
      <c r="P94" s="69">
        <f t="shared" si="6"/>
        <v>4.9803111301369825</v>
      </c>
    </row>
    <row r="95" spans="1:16" ht="15">
      <c r="A95" s="15">
        <v>10284</v>
      </c>
      <c r="B95" s="48" t="s">
        <v>98</v>
      </c>
      <c r="C95" s="67">
        <f>'Reference Data'!R91</f>
        <v>10.666957990867582</v>
      </c>
      <c r="D95" s="70">
        <f>'Reference Data'!AG91</f>
        <v>0</v>
      </c>
      <c r="E95" s="68">
        <f>'Reference Data'!AP91</f>
        <v>0</v>
      </c>
      <c r="F95" s="70">
        <f>'Reference Data'!AY91</f>
        <v>0</v>
      </c>
      <c r="G95" s="68">
        <f>'Reference Data'!BH91</f>
        <v>0</v>
      </c>
      <c r="H95" s="75">
        <f>'Reference Data'!BI91</f>
        <v>0</v>
      </c>
      <c r="I95" s="77">
        <f t="shared" si="7"/>
        <v>10.666957990867582</v>
      </c>
      <c r="J95" s="67">
        <f>'Reference Data'!BT91</f>
        <v>10.158</v>
      </c>
      <c r="K95" s="70">
        <f>'Reference Data'!BW91</f>
        <v>0</v>
      </c>
      <c r="L95" s="70">
        <f>'Reference Data'!BU91</f>
        <v>0</v>
      </c>
      <c r="M95" s="68">
        <f>'Reference Data'!BV91</f>
        <v>0.12723949771689558</v>
      </c>
      <c r="N95" s="215">
        <f>'Reference Data'!BZ91</f>
        <v>0</v>
      </c>
      <c r="O95" s="82">
        <f t="shared" si="5"/>
        <v>10.285239497716894</v>
      </c>
      <c r="P95" s="69">
        <f t="shared" si="6"/>
        <v>0.3817184931506876</v>
      </c>
    </row>
    <row r="96" spans="1:16" ht="15">
      <c r="A96" s="15">
        <v>10285</v>
      </c>
      <c r="B96" s="48" t="s">
        <v>99</v>
      </c>
      <c r="C96" s="67">
        <f>'Reference Data'!R92</f>
        <v>7.515010502283103</v>
      </c>
      <c r="D96" s="70">
        <f>'Reference Data'!AG92</f>
        <v>0</v>
      </c>
      <c r="E96" s="68">
        <f>'Reference Data'!AP92</f>
        <v>0</v>
      </c>
      <c r="F96" s="70">
        <f>'Reference Data'!AY92</f>
        <v>0</v>
      </c>
      <c r="G96" s="68">
        <f>'Reference Data'!BH92</f>
        <v>0</v>
      </c>
      <c r="H96" s="75">
        <f>'Reference Data'!BI92</f>
        <v>0</v>
      </c>
      <c r="I96" s="77">
        <f t="shared" si="7"/>
        <v>7.515010502283103</v>
      </c>
      <c r="J96" s="67">
        <f>'Reference Data'!BT92</f>
        <v>6.529</v>
      </c>
      <c r="K96" s="70">
        <f>'Reference Data'!BW92</f>
        <v>0</v>
      </c>
      <c r="L96" s="70">
        <f>'Reference Data'!BU92</f>
        <v>0</v>
      </c>
      <c r="M96" s="68">
        <f>'Reference Data'!BV92</f>
        <v>0.24650262557077585</v>
      </c>
      <c r="N96" s="215">
        <f>'Reference Data'!BZ92</f>
        <v>0</v>
      </c>
      <c r="O96" s="82">
        <f t="shared" si="5"/>
        <v>6.775502625570776</v>
      </c>
      <c r="P96" s="69">
        <f t="shared" si="6"/>
        <v>0.7395078767123273</v>
      </c>
    </row>
    <row r="97" spans="1:16" ht="15">
      <c r="A97" s="15">
        <v>10286</v>
      </c>
      <c r="B97" s="48" t="s">
        <v>100</v>
      </c>
      <c r="C97" s="67">
        <f>'Reference Data'!R93</f>
        <v>72.80323664383562</v>
      </c>
      <c r="D97" s="70">
        <f>'Reference Data'!AG93</f>
        <v>0</v>
      </c>
      <c r="E97" s="68">
        <f>'Reference Data'!AP93</f>
        <v>24.130707762557076</v>
      </c>
      <c r="F97" s="70">
        <f>'Reference Data'!AY93</f>
        <v>0</v>
      </c>
      <c r="G97" s="68">
        <f>'Reference Data'!BH93</f>
        <v>0</v>
      </c>
      <c r="H97" s="75">
        <f>'Reference Data'!BI93</f>
        <v>0</v>
      </c>
      <c r="I97" s="77">
        <f t="shared" si="7"/>
        <v>48.67252888127854</v>
      </c>
      <c r="J97" s="67">
        <f>'Reference Data'!BT93</f>
        <v>45.911</v>
      </c>
      <c r="K97" s="70">
        <f>'Reference Data'!BW93</f>
        <v>0</v>
      </c>
      <c r="L97" s="70">
        <f>'Reference Data'!BU93</f>
        <v>0.2415</v>
      </c>
      <c r="M97" s="68">
        <f>'Reference Data'!BV93</f>
        <v>0.6903822203196341</v>
      </c>
      <c r="N97" s="215">
        <f>'Reference Data'!BZ93</f>
        <v>0</v>
      </c>
      <c r="O97" s="82">
        <f t="shared" si="5"/>
        <v>46.84288222031964</v>
      </c>
      <c r="P97" s="69">
        <f t="shared" si="6"/>
        <v>1.8296466609589004</v>
      </c>
    </row>
    <row r="98" spans="1:16" ht="15">
      <c r="A98" s="15">
        <v>10288</v>
      </c>
      <c r="B98" s="48" t="s">
        <v>101</v>
      </c>
      <c r="C98" s="67">
        <f>'Reference Data'!R94</f>
        <v>27.538715410958904</v>
      </c>
      <c r="D98" s="70">
        <f>'Reference Data'!AG94</f>
        <v>0</v>
      </c>
      <c r="E98" s="68">
        <f>'Reference Data'!AP94</f>
        <v>0.06621004566210045</v>
      </c>
      <c r="F98" s="70">
        <f>'Reference Data'!AY94</f>
        <v>0</v>
      </c>
      <c r="G98" s="68">
        <f>'Reference Data'!BH94</f>
        <v>0</v>
      </c>
      <c r="H98" s="75">
        <f>'Reference Data'!BI94</f>
        <v>0</v>
      </c>
      <c r="I98" s="77">
        <f t="shared" si="7"/>
        <v>27.472505365296804</v>
      </c>
      <c r="J98" s="67">
        <f>'Reference Data'!BT94</f>
        <v>24.734</v>
      </c>
      <c r="K98" s="70">
        <f>'Reference Data'!BW94</f>
        <v>0</v>
      </c>
      <c r="L98" s="70">
        <f>'Reference Data'!BU94</f>
        <v>0.033</v>
      </c>
      <c r="M98" s="68">
        <f>'Reference Data'!BV94</f>
        <v>0.6846263413242006</v>
      </c>
      <c r="N98" s="215">
        <f>'Reference Data'!BZ94</f>
        <v>0</v>
      </c>
      <c r="O98" s="82">
        <f t="shared" si="5"/>
        <v>25.451626341324204</v>
      </c>
      <c r="P98" s="69">
        <f t="shared" si="6"/>
        <v>2.0208790239726007</v>
      </c>
    </row>
    <row r="99" spans="1:16" ht="15">
      <c r="A99" s="15">
        <v>10291</v>
      </c>
      <c r="B99" s="48" t="s">
        <v>102</v>
      </c>
      <c r="C99" s="67">
        <f>'Reference Data'!R95</f>
        <v>76.83727043378997</v>
      </c>
      <c r="D99" s="70">
        <f>'Reference Data'!AG95</f>
        <v>0</v>
      </c>
      <c r="E99" s="68">
        <f>'Reference Data'!AP95</f>
        <v>0</v>
      </c>
      <c r="F99" s="70">
        <f>'Reference Data'!AY95</f>
        <v>0</v>
      </c>
      <c r="G99" s="68">
        <f>'Reference Data'!BH95</f>
        <v>0</v>
      </c>
      <c r="H99" s="75">
        <f>'Reference Data'!BI95</f>
        <v>0</v>
      </c>
      <c r="I99" s="77">
        <f t="shared" si="7"/>
        <v>76.83727043378997</v>
      </c>
      <c r="J99" s="67">
        <f>'Reference Data'!BT95</f>
        <v>79.182</v>
      </c>
      <c r="K99" s="70">
        <f>'Reference Data'!BW95</f>
        <v>-2.3447295662100345</v>
      </c>
      <c r="L99" s="70">
        <f>'Reference Data'!BU95</f>
        <v>0</v>
      </c>
      <c r="M99" s="68">
        <f>'Reference Data'!BV95</f>
        <v>0</v>
      </c>
      <c r="N99" s="215">
        <f>'Reference Data'!BZ95</f>
        <v>0</v>
      </c>
      <c r="O99" s="82">
        <f t="shared" si="5"/>
        <v>76.83727043378997</v>
      </c>
      <c r="P99" s="69">
        <f t="shared" si="6"/>
        <v>0</v>
      </c>
    </row>
    <row r="100" spans="1:16" ht="15">
      <c r="A100" s="15">
        <v>10294</v>
      </c>
      <c r="B100" s="48" t="s">
        <v>103</v>
      </c>
      <c r="C100" s="67">
        <f>'Reference Data'!R96</f>
        <v>36.04151575342466</v>
      </c>
      <c r="D100" s="70">
        <f>'Reference Data'!AG96</f>
        <v>0</v>
      </c>
      <c r="E100" s="68">
        <f>'Reference Data'!AP96</f>
        <v>0</v>
      </c>
      <c r="F100" s="70">
        <f>'Reference Data'!AY96</f>
        <v>0</v>
      </c>
      <c r="G100" s="68">
        <f>'Reference Data'!BH96</f>
        <v>0</v>
      </c>
      <c r="H100" s="75">
        <f>'Reference Data'!BI96</f>
        <v>0</v>
      </c>
      <c r="I100" s="77">
        <f t="shared" si="7"/>
        <v>36.04151575342466</v>
      </c>
      <c r="J100" s="67">
        <f>'Reference Data'!BT96</f>
        <v>36.327</v>
      </c>
      <c r="K100" s="70">
        <f>'Reference Data'!BW96</f>
        <v>-0.28548424657533644</v>
      </c>
      <c r="L100" s="70">
        <f>'Reference Data'!BU96</f>
        <v>0.06775</v>
      </c>
      <c r="M100" s="68">
        <f>'Reference Data'!BV96</f>
        <v>0</v>
      </c>
      <c r="N100" s="215">
        <f>'Reference Data'!BZ96</f>
        <v>0</v>
      </c>
      <c r="O100" s="82">
        <f t="shared" si="5"/>
        <v>36.10926575342466</v>
      </c>
      <c r="P100" s="69">
        <f t="shared" si="6"/>
        <v>-0.06774999999999665</v>
      </c>
    </row>
    <row r="101" spans="1:16" ht="15">
      <c r="A101" s="15">
        <v>10304</v>
      </c>
      <c r="B101" s="48" t="s">
        <v>104</v>
      </c>
      <c r="C101" s="67">
        <f>'Reference Data'!R97</f>
        <v>13.38260799086758</v>
      </c>
      <c r="D101" s="70">
        <f>'Reference Data'!AG97</f>
        <v>0</v>
      </c>
      <c r="E101" s="68">
        <f>'Reference Data'!AP97</f>
        <v>0</v>
      </c>
      <c r="F101" s="70">
        <f>'Reference Data'!AY97</f>
        <v>0</v>
      </c>
      <c r="G101" s="68">
        <f>'Reference Data'!BH97</f>
        <v>0</v>
      </c>
      <c r="H101" s="75">
        <f>'Reference Data'!BI97</f>
        <v>0</v>
      </c>
      <c r="I101" s="77">
        <f t="shared" si="7"/>
        <v>13.38260799086758</v>
      </c>
      <c r="J101" s="67">
        <f>'Reference Data'!BT97</f>
        <v>14.068</v>
      </c>
      <c r="K101" s="70">
        <f>'Reference Data'!BW97</f>
        <v>-0.6853920091324195</v>
      </c>
      <c r="L101" s="70">
        <f>'Reference Data'!BU97</f>
        <v>0</v>
      </c>
      <c r="M101" s="68">
        <f>'Reference Data'!BV97</f>
        <v>0</v>
      </c>
      <c r="N101" s="215">
        <f>'Reference Data'!BZ97</f>
        <v>0</v>
      </c>
      <c r="O101" s="82">
        <f t="shared" si="5"/>
        <v>13.38260799086758</v>
      </c>
      <c r="P101" s="69">
        <f t="shared" si="6"/>
        <v>0</v>
      </c>
    </row>
    <row r="102" spans="1:16" ht="15">
      <c r="A102" s="15">
        <v>10306</v>
      </c>
      <c r="B102" s="48" t="s">
        <v>105</v>
      </c>
      <c r="C102" s="67">
        <f>'Reference Data'!R98</f>
        <v>34.33295981735161</v>
      </c>
      <c r="D102" s="70">
        <f>'Reference Data'!AG98</f>
        <v>0</v>
      </c>
      <c r="E102" s="68">
        <f>'Reference Data'!AP98</f>
        <v>29.999771689497717</v>
      </c>
      <c r="F102" s="70">
        <f>'Reference Data'!AY98</f>
        <v>57.46</v>
      </c>
      <c r="G102" s="68">
        <f>'Reference Data'!BH98</f>
        <v>0</v>
      </c>
      <c r="H102" s="75">
        <f>'Reference Data'!BI98</f>
        <v>0</v>
      </c>
      <c r="I102" s="77">
        <f t="shared" si="7"/>
        <v>0</v>
      </c>
      <c r="J102" s="67">
        <f>'Reference Data'!BT98</f>
        <v>25.769</v>
      </c>
      <c r="K102" s="70">
        <f>'Reference Data'!BW98</f>
        <v>-25.769</v>
      </c>
      <c r="L102" s="70">
        <f>'Reference Data'!BU98</f>
        <v>0.003</v>
      </c>
      <c r="M102" s="68">
        <f>'Reference Data'!BV98</f>
        <v>0</v>
      </c>
      <c r="N102" s="215">
        <f>'Reference Data'!BZ98</f>
        <v>0</v>
      </c>
      <c r="O102" s="82">
        <f t="shared" si="5"/>
        <v>0.003</v>
      </c>
      <c r="P102" s="69">
        <f t="shared" si="6"/>
        <v>-0.003</v>
      </c>
    </row>
    <row r="103" spans="1:16" ht="15">
      <c r="A103" s="15">
        <v>10307</v>
      </c>
      <c r="B103" s="48" t="s">
        <v>106</v>
      </c>
      <c r="C103" s="67">
        <f>'Reference Data'!R99</f>
        <v>68.283675</v>
      </c>
      <c r="D103" s="70">
        <f>'Reference Data'!AG99</f>
        <v>0</v>
      </c>
      <c r="E103" s="68">
        <f>'Reference Data'!AP99</f>
        <v>0</v>
      </c>
      <c r="F103" s="70">
        <f>'Reference Data'!AY99</f>
        <v>0</v>
      </c>
      <c r="G103" s="68">
        <f>'Reference Data'!BH99</f>
        <v>0</v>
      </c>
      <c r="H103" s="75">
        <f>'Reference Data'!BI99</f>
        <v>0</v>
      </c>
      <c r="I103" s="77">
        <f t="shared" si="7"/>
        <v>68.283675</v>
      </c>
      <c r="J103" s="67">
        <f>'Reference Data'!BT99</f>
        <v>71.985</v>
      </c>
      <c r="K103" s="70">
        <f>'Reference Data'!BW99</f>
        <v>-3.701324999999997</v>
      </c>
      <c r="L103" s="70">
        <f>'Reference Data'!BU99</f>
        <v>0.30600000000000005</v>
      </c>
      <c r="M103" s="68">
        <f>'Reference Data'!BV99</f>
        <v>0</v>
      </c>
      <c r="N103" s="215">
        <f>'Reference Data'!BZ99</f>
        <v>0</v>
      </c>
      <c r="O103" s="82">
        <f aca="true" t="shared" si="8" ref="O103:O134">SUM(J103:N103)</f>
        <v>68.589675</v>
      </c>
      <c r="P103" s="69">
        <f aca="true" t="shared" si="9" ref="P103:P134">I103-O103</f>
        <v>-0.3059999999999974</v>
      </c>
    </row>
    <row r="104" spans="1:16" ht="15">
      <c r="A104" s="15">
        <v>10326</v>
      </c>
      <c r="B104" s="48" t="s">
        <v>107</v>
      </c>
      <c r="C104" s="67">
        <f>'Reference Data'!R100</f>
        <v>27.84850102739726</v>
      </c>
      <c r="D104" s="70">
        <f>'Reference Data'!AG100</f>
        <v>0</v>
      </c>
      <c r="E104" s="68">
        <f>'Reference Data'!AP100</f>
        <v>0</v>
      </c>
      <c r="F104" s="70">
        <f>'Reference Data'!AY100</f>
        <v>0</v>
      </c>
      <c r="G104" s="68">
        <f>'Reference Data'!BH100</f>
        <v>0</v>
      </c>
      <c r="H104" s="75">
        <f>'Reference Data'!BI100</f>
        <v>0</v>
      </c>
      <c r="I104" s="77">
        <f t="shared" si="7"/>
        <v>27.84850102739726</v>
      </c>
      <c r="J104" s="67">
        <f>'Reference Data'!BT100</f>
        <v>30.46</v>
      </c>
      <c r="K104" s="70">
        <f>'Reference Data'!BW100</f>
        <v>-2.6114989726027424</v>
      </c>
      <c r="L104" s="70">
        <f>'Reference Data'!BU100</f>
        <v>0</v>
      </c>
      <c r="M104" s="68">
        <f>'Reference Data'!BV100</f>
        <v>0</v>
      </c>
      <c r="N104" s="215">
        <f>'Reference Data'!BZ100</f>
        <v>0</v>
      </c>
      <c r="O104" s="82">
        <f t="shared" si="8"/>
        <v>27.84850102739726</v>
      </c>
      <c r="P104" s="69">
        <f t="shared" si="9"/>
        <v>0</v>
      </c>
    </row>
    <row r="105" spans="1:16" ht="15">
      <c r="A105" s="15">
        <v>10331</v>
      </c>
      <c r="B105" s="48" t="s">
        <v>108</v>
      </c>
      <c r="C105" s="67">
        <f>'Reference Data'!R101</f>
        <v>35.407541210045665</v>
      </c>
      <c r="D105" s="70">
        <f>'Reference Data'!AG101</f>
        <v>0</v>
      </c>
      <c r="E105" s="68">
        <f>'Reference Data'!AP101</f>
        <v>0</v>
      </c>
      <c r="F105" s="70">
        <f>'Reference Data'!AY101</f>
        <v>0</v>
      </c>
      <c r="G105" s="68">
        <f>'Reference Data'!BH101</f>
        <v>0</v>
      </c>
      <c r="H105" s="75">
        <f>'Reference Data'!BI101</f>
        <v>0</v>
      </c>
      <c r="I105" s="77">
        <f t="shared" si="7"/>
        <v>35.407541210045665</v>
      </c>
      <c r="J105" s="67">
        <f>'Reference Data'!BT101</f>
        <v>36.602</v>
      </c>
      <c r="K105" s="70">
        <f>'Reference Data'!BW101</f>
        <v>-1.1944587899543322</v>
      </c>
      <c r="L105" s="70">
        <f>'Reference Data'!BU101</f>
        <v>0.077</v>
      </c>
      <c r="M105" s="68">
        <f>'Reference Data'!BV101</f>
        <v>0</v>
      </c>
      <c r="N105" s="215">
        <f>'Reference Data'!BZ101</f>
        <v>0</v>
      </c>
      <c r="O105" s="82">
        <f t="shared" si="8"/>
        <v>35.48454121004566</v>
      </c>
      <c r="P105" s="69">
        <f t="shared" si="9"/>
        <v>-0.07699999999999818</v>
      </c>
    </row>
    <row r="106" spans="1:16" ht="15">
      <c r="A106" s="15">
        <v>10333</v>
      </c>
      <c r="B106" s="48" t="s">
        <v>109</v>
      </c>
      <c r="C106" s="67">
        <f>'Reference Data'!R102</f>
        <v>20.228649086757997</v>
      </c>
      <c r="D106" s="70">
        <f>'Reference Data'!AG102</f>
        <v>0</v>
      </c>
      <c r="E106" s="68">
        <f>'Reference Data'!AP102</f>
        <v>0</v>
      </c>
      <c r="F106" s="70">
        <f>'Reference Data'!AY102</f>
        <v>0</v>
      </c>
      <c r="G106" s="68">
        <f>'Reference Data'!BH102</f>
        <v>0</v>
      </c>
      <c r="H106" s="75">
        <f>'Reference Data'!BI102</f>
        <v>0</v>
      </c>
      <c r="I106" s="77">
        <f t="shared" si="7"/>
        <v>20.228649086757997</v>
      </c>
      <c r="J106" s="67">
        <f>'Reference Data'!BT102</f>
        <v>18.515</v>
      </c>
      <c r="K106" s="70">
        <f>'Reference Data'!BW102</f>
        <v>0</v>
      </c>
      <c r="L106" s="70">
        <f>'Reference Data'!BU102</f>
        <v>0.0015</v>
      </c>
      <c r="M106" s="68">
        <f>'Reference Data'!BV102</f>
        <v>0.42841227168949914</v>
      </c>
      <c r="N106" s="215">
        <f>'Reference Data'!BZ102</f>
        <v>0</v>
      </c>
      <c r="O106" s="82">
        <f t="shared" si="8"/>
        <v>18.9449122716895</v>
      </c>
      <c r="P106" s="69">
        <f t="shared" si="9"/>
        <v>1.2837368150684974</v>
      </c>
    </row>
    <row r="107" spans="1:16" ht="15">
      <c r="A107" s="15">
        <v>10338</v>
      </c>
      <c r="B107" s="48" t="s">
        <v>110</v>
      </c>
      <c r="C107" s="67">
        <f>'Reference Data'!R103</f>
        <v>2.59230399543379</v>
      </c>
      <c r="D107" s="70">
        <f>'Reference Data'!AG103</f>
        <v>0</v>
      </c>
      <c r="E107" s="68">
        <f>'Reference Data'!AP103</f>
        <v>0</v>
      </c>
      <c r="F107" s="70">
        <f>'Reference Data'!AY103</f>
        <v>0</v>
      </c>
      <c r="G107" s="68">
        <f>'Reference Data'!BH103</f>
        <v>0</v>
      </c>
      <c r="H107" s="75">
        <f>'Reference Data'!BI103</f>
        <v>0</v>
      </c>
      <c r="I107" s="77">
        <f t="shared" si="7"/>
        <v>2.59230399543379</v>
      </c>
      <c r="J107" s="67">
        <f>'Reference Data'!BT103</f>
        <v>2.373</v>
      </c>
      <c r="K107" s="70">
        <f>'Reference Data'!BW103</f>
        <v>0</v>
      </c>
      <c r="L107" s="70">
        <f>'Reference Data'!BU103</f>
        <v>0</v>
      </c>
      <c r="M107" s="68">
        <f>'Reference Data'!BV103</f>
        <v>0.05482599885844741</v>
      </c>
      <c r="N107" s="215">
        <f>'Reference Data'!BZ103</f>
        <v>0</v>
      </c>
      <c r="O107" s="82">
        <f t="shared" si="8"/>
        <v>2.427825998858448</v>
      </c>
      <c r="P107" s="69">
        <f t="shared" si="9"/>
        <v>0.164477996575342</v>
      </c>
    </row>
    <row r="108" spans="1:16" ht="15">
      <c r="A108" s="15">
        <v>10342</v>
      </c>
      <c r="B108" s="48" t="s">
        <v>111</v>
      </c>
      <c r="C108" s="67">
        <f>'Reference Data'!R104</f>
        <v>37.91742511415525</v>
      </c>
      <c r="D108" s="70">
        <f>'Reference Data'!AG104</f>
        <v>0</v>
      </c>
      <c r="E108" s="68">
        <f>'Reference Data'!AP104</f>
        <v>0</v>
      </c>
      <c r="F108" s="70">
        <f>'Reference Data'!AY104</f>
        <v>0</v>
      </c>
      <c r="G108" s="68">
        <f>'Reference Data'!BH104</f>
        <v>0</v>
      </c>
      <c r="H108" s="75">
        <f>'Reference Data'!BI104</f>
        <v>0</v>
      </c>
      <c r="I108" s="77">
        <f t="shared" si="7"/>
        <v>37.91742511415525</v>
      </c>
      <c r="J108" s="67">
        <f>'Reference Data'!BT104</f>
        <v>38.691</v>
      </c>
      <c r="K108" s="70">
        <f>'Reference Data'!BW104</f>
        <v>-0.7735748858447522</v>
      </c>
      <c r="L108" s="70">
        <f>'Reference Data'!BU104</f>
        <v>0.21525</v>
      </c>
      <c r="M108" s="68">
        <f>'Reference Data'!BV104</f>
        <v>0</v>
      </c>
      <c r="N108" s="215">
        <f>'Reference Data'!BZ104</f>
        <v>0</v>
      </c>
      <c r="O108" s="82">
        <f t="shared" si="8"/>
        <v>38.13267511415525</v>
      </c>
      <c r="P108" s="69">
        <f t="shared" si="9"/>
        <v>-0.2152499999999975</v>
      </c>
    </row>
    <row r="109" spans="1:16" ht="15">
      <c r="A109" s="15">
        <v>10343</v>
      </c>
      <c r="B109" s="48" t="s">
        <v>112</v>
      </c>
      <c r="C109" s="67">
        <f>'Reference Data'!R105</f>
        <v>12.031853424657534</v>
      </c>
      <c r="D109" s="70">
        <f>'Reference Data'!AG105</f>
        <v>0</v>
      </c>
      <c r="E109" s="68">
        <f>'Reference Data'!AP105</f>
        <v>0.07922374429223744</v>
      </c>
      <c r="F109" s="70">
        <f>'Reference Data'!AY105</f>
        <v>0</v>
      </c>
      <c r="G109" s="68">
        <f>'Reference Data'!BH105</f>
        <v>0</v>
      </c>
      <c r="H109" s="75">
        <f>'Reference Data'!BI105</f>
        <v>0</v>
      </c>
      <c r="I109" s="77">
        <f t="shared" si="7"/>
        <v>11.952629680365296</v>
      </c>
      <c r="J109" s="67">
        <f>'Reference Data'!BT105</f>
        <v>31.389</v>
      </c>
      <c r="K109" s="70">
        <f>'Reference Data'!BW105</f>
        <v>-19.436370319634705</v>
      </c>
      <c r="L109" s="70">
        <f>'Reference Data'!BU105</f>
        <v>0</v>
      </c>
      <c r="M109" s="68">
        <f>'Reference Data'!BV105</f>
        <v>0</v>
      </c>
      <c r="N109" s="215">
        <f>'Reference Data'!BZ105</f>
        <v>0</v>
      </c>
      <c r="O109" s="82">
        <f t="shared" si="8"/>
        <v>11.952629680365295</v>
      </c>
      <c r="P109" s="69">
        <f t="shared" si="9"/>
        <v>0</v>
      </c>
    </row>
    <row r="110" spans="1:16" ht="15">
      <c r="A110" s="15">
        <v>10349</v>
      </c>
      <c r="B110" s="48" t="s">
        <v>113</v>
      </c>
      <c r="C110" s="67">
        <f>'Reference Data'!R106</f>
        <v>1043.6762560502284</v>
      </c>
      <c r="D110" s="70">
        <f>'Reference Data'!AG106</f>
        <v>0</v>
      </c>
      <c r="E110" s="68">
        <f>'Reference Data'!AP106</f>
        <v>614.3739726027397</v>
      </c>
      <c r="F110" s="70">
        <f>'Reference Data'!AY106</f>
        <v>0</v>
      </c>
      <c r="G110" s="68">
        <f>'Reference Data'!BH106</f>
        <v>0</v>
      </c>
      <c r="H110" s="75">
        <f>'Reference Data'!BI106</f>
        <v>0</v>
      </c>
      <c r="I110" s="77">
        <f t="shared" si="7"/>
        <v>429.30228344748866</v>
      </c>
      <c r="J110" s="67">
        <f>'Reference Data'!BT106</f>
        <v>523.911</v>
      </c>
      <c r="K110" s="70">
        <f>'Reference Data'!BW106</f>
        <v>-94.60871655251128</v>
      </c>
      <c r="L110" s="70">
        <f>'Reference Data'!BU106</f>
        <v>32.0755</v>
      </c>
      <c r="M110" s="68">
        <f>'Reference Data'!BV106</f>
        <v>0</v>
      </c>
      <c r="N110" s="215">
        <f>'Reference Data'!BZ106</f>
        <v>0</v>
      </c>
      <c r="O110" s="82">
        <f t="shared" si="8"/>
        <v>461.37778344748864</v>
      </c>
      <c r="P110" s="69">
        <f t="shared" si="9"/>
        <v>-32.07549999999998</v>
      </c>
    </row>
    <row r="111" spans="1:16" ht="15">
      <c r="A111" s="15">
        <v>10352</v>
      </c>
      <c r="B111" s="48" t="s">
        <v>114</v>
      </c>
      <c r="C111" s="67">
        <f>'Reference Data'!R107</f>
        <v>16.804611187214615</v>
      </c>
      <c r="D111" s="70">
        <f>'Reference Data'!AG107</f>
        <v>0</v>
      </c>
      <c r="E111" s="68">
        <f>'Reference Data'!AP107</f>
        <v>0</v>
      </c>
      <c r="F111" s="70">
        <f>'Reference Data'!AY107</f>
        <v>0</v>
      </c>
      <c r="G111" s="68">
        <f>'Reference Data'!BH107</f>
        <v>0</v>
      </c>
      <c r="H111" s="75">
        <f>'Reference Data'!BI107</f>
        <v>0</v>
      </c>
      <c r="I111" s="77">
        <f t="shared" si="7"/>
        <v>16.804611187214615</v>
      </c>
      <c r="J111" s="67">
        <f>'Reference Data'!BT107</f>
        <v>15.907</v>
      </c>
      <c r="K111" s="70">
        <f>'Reference Data'!BW107</f>
        <v>0</v>
      </c>
      <c r="L111" s="70">
        <f>'Reference Data'!BU107</f>
        <v>0</v>
      </c>
      <c r="M111" s="68">
        <f>'Reference Data'!BV107</f>
        <v>0.22440279680365371</v>
      </c>
      <c r="N111" s="215">
        <f>'Reference Data'!BZ107</f>
        <v>0</v>
      </c>
      <c r="O111" s="82">
        <f t="shared" si="8"/>
        <v>16.131402796803656</v>
      </c>
      <c r="P111" s="69">
        <f t="shared" si="9"/>
        <v>0.6732083904109594</v>
      </c>
    </row>
    <row r="112" spans="1:16" ht="15">
      <c r="A112" s="15">
        <v>10354</v>
      </c>
      <c r="B112" s="48" t="s">
        <v>115</v>
      </c>
      <c r="C112" s="67">
        <f>'Reference Data'!R108</f>
        <v>731.9038835616437</v>
      </c>
      <c r="D112" s="70">
        <f>'Reference Data'!AG108</f>
        <v>0</v>
      </c>
      <c r="E112" s="68">
        <f>'Reference Data'!AP108</f>
        <v>30.827739726027396</v>
      </c>
      <c r="F112" s="70">
        <f>'Reference Data'!AY108</f>
        <v>0</v>
      </c>
      <c r="G112" s="68">
        <f>'Reference Data'!BH108</f>
        <v>1.3688356164383562</v>
      </c>
      <c r="H112" s="75">
        <f>'Reference Data'!BI108</f>
        <v>0</v>
      </c>
      <c r="I112" s="77">
        <f t="shared" si="7"/>
        <v>699.707308219178</v>
      </c>
      <c r="J112" s="67">
        <f>'Reference Data'!BT108</f>
        <v>799.07</v>
      </c>
      <c r="K112" s="70">
        <f>'Reference Data'!BW108</f>
        <v>-99.36269178082205</v>
      </c>
      <c r="L112" s="70">
        <f>'Reference Data'!BU108</f>
        <v>5.398250000000001</v>
      </c>
      <c r="M112" s="68">
        <f>'Reference Data'!BV108</f>
        <v>0</v>
      </c>
      <c r="N112" s="215">
        <f>'Reference Data'!BZ108</f>
        <v>0</v>
      </c>
      <c r="O112" s="82">
        <f t="shared" si="8"/>
        <v>705.105558219178</v>
      </c>
      <c r="P112" s="69">
        <f t="shared" si="9"/>
        <v>-5.398249999999962</v>
      </c>
    </row>
    <row r="113" spans="1:16" ht="15">
      <c r="A113" s="15">
        <v>10360</v>
      </c>
      <c r="B113" s="48" t="s">
        <v>116</v>
      </c>
      <c r="C113" s="67">
        <f>'Reference Data'!R109</f>
        <v>7.195905593607307</v>
      </c>
      <c r="D113" s="70">
        <f>'Reference Data'!AG109</f>
        <v>0</v>
      </c>
      <c r="E113" s="68">
        <f>'Reference Data'!AP109</f>
        <v>0</v>
      </c>
      <c r="F113" s="70">
        <f>'Reference Data'!AY109</f>
        <v>0</v>
      </c>
      <c r="G113" s="68">
        <f>'Reference Data'!BH109</f>
        <v>0</v>
      </c>
      <c r="H113" s="75">
        <f>'Reference Data'!BI109</f>
        <v>0</v>
      </c>
      <c r="I113" s="77">
        <f t="shared" si="7"/>
        <v>7.195905593607307</v>
      </c>
      <c r="J113" s="67">
        <f>'Reference Data'!BT109</f>
        <v>6.765</v>
      </c>
      <c r="K113" s="70">
        <f>'Reference Data'!BW109</f>
        <v>0</v>
      </c>
      <c r="L113" s="70">
        <f>'Reference Data'!BU109</f>
        <v>0</v>
      </c>
      <c r="M113" s="68">
        <f>'Reference Data'!BV109</f>
        <v>0.10772639840182685</v>
      </c>
      <c r="N113" s="215">
        <f>'Reference Data'!BZ109</f>
        <v>0</v>
      </c>
      <c r="O113" s="82">
        <f t="shared" si="8"/>
        <v>6.872726398401826</v>
      </c>
      <c r="P113" s="69">
        <f t="shared" si="9"/>
        <v>0.3231791952054808</v>
      </c>
    </row>
    <row r="114" spans="1:16" ht="15">
      <c r="A114" s="15">
        <v>10363</v>
      </c>
      <c r="B114" s="48" t="s">
        <v>117</v>
      </c>
      <c r="C114" s="67">
        <f>'Reference Data'!R110</f>
        <v>90.9128696347032</v>
      </c>
      <c r="D114" s="70">
        <f>'Reference Data'!AG110</f>
        <v>0</v>
      </c>
      <c r="E114" s="68">
        <f>'Reference Data'!AP110</f>
        <v>0</v>
      </c>
      <c r="F114" s="70">
        <f>'Reference Data'!AY110</f>
        <v>0</v>
      </c>
      <c r="G114" s="68">
        <f>'Reference Data'!BH110</f>
        <v>0</v>
      </c>
      <c r="H114" s="75">
        <f>'Reference Data'!BI110</f>
        <v>0</v>
      </c>
      <c r="I114" s="77">
        <f t="shared" si="7"/>
        <v>90.9128696347032</v>
      </c>
      <c r="J114" s="67">
        <f>'Reference Data'!BT110</f>
        <v>100.706</v>
      </c>
      <c r="K114" s="70">
        <f>'Reference Data'!BW110</f>
        <v>-9.793130365296804</v>
      </c>
      <c r="L114" s="70">
        <f>'Reference Data'!BU110</f>
        <v>0.09225</v>
      </c>
      <c r="M114" s="68">
        <f>'Reference Data'!BV110</f>
        <v>0</v>
      </c>
      <c r="N114" s="215">
        <f>'Reference Data'!BZ110</f>
        <v>0</v>
      </c>
      <c r="O114" s="82">
        <f t="shared" si="8"/>
        <v>91.0051196347032</v>
      </c>
      <c r="P114" s="69">
        <f t="shared" si="9"/>
        <v>-0.09225000000000705</v>
      </c>
    </row>
    <row r="115" spans="1:16" ht="15">
      <c r="A115" s="15">
        <v>10369</v>
      </c>
      <c r="B115" s="48" t="s">
        <v>118</v>
      </c>
      <c r="C115" s="67">
        <f>'Reference Data'!R111</f>
        <v>17.310770319634702</v>
      </c>
      <c r="D115" s="70">
        <f>'Reference Data'!AG111</f>
        <v>0</v>
      </c>
      <c r="E115" s="68">
        <f>'Reference Data'!AP111</f>
        <v>0</v>
      </c>
      <c r="F115" s="70">
        <f>'Reference Data'!AY111</f>
        <v>0</v>
      </c>
      <c r="G115" s="68">
        <f>'Reference Data'!BH111</f>
        <v>0</v>
      </c>
      <c r="H115" s="75">
        <f>'Reference Data'!BI111</f>
        <v>0</v>
      </c>
      <c r="I115" s="77">
        <f t="shared" si="7"/>
        <v>17.310770319634702</v>
      </c>
      <c r="J115" s="67">
        <f>'Reference Data'!BT111</f>
        <v>16.432</v>
      </c>
      <c r="K115" s="70">
        <f>'Reference Data'!BW111</f>
        <v>0</v>
      </c>
      <c r="L115" s="70">
        <f>'Reference Data'!BU111</f>
        <v>0</v>
      </c>
      <c r="M115" s="68">
        <f>'Reference Data'!BV111</f>
        <v>0.21969257990867597</v>
      </c>
      <c r="N115" s="215">
        <f>'Reference Data'!BZ111</f>
        <v>0</v>
      </c>
      <c r="O115" s="82">
        <f t="shared" si="8"/>
        <v>16.651692579908676</v>
      </c>
      <c r="P115" s="69">
        <f t="shared" si="9"/>
        <v>0.6590777397260261</v>
      </c>
    </row>
    <row r="116" spans="1:16" ht="15">
      <c r="A116" s="15">
        <v>10370</v>
      </c>
      <c r="B116" s="48" t="s">
        <v>119</v>
      </c>
      <c r="C116" s="67">
        <f>'Reference Data'!R112</f>
        <v>541.7216505707763</v>
      </c>
      <c r="D116" s="70">
        <f>'Reference Data'!AG112</f>
        <v>0</v>
      </c>
      <c r="E116" s="68">
        <f>'Reference Data'!AP112</f>
        <v>178.42568493150685</v>
      </c>
      <c r="F116" s="70">
        <f>'Reference Data'!AY112</f>
        <v>0</v>
      </c>
      <c r="G116" s="68">
        <f>'Reference Data'!BH112</f>
        <v>29.188584474885843</v>
      </c>
      <c r="H116" s="75">
        <f>'Reference Data'!BI112</f>
        <v>0</v>
      </c>
      <c r="I116" s="77">
        <f t="shared" si="7"/>
        <v>334.10738116438364</v>
      </c>
      <c r="J116" s="67">
        <f>'Reference Data'!BT112</f>
        <v>402.39</v>
      </c>
      <c r="K116" s="70">
        <f>'Reference Data'!BW112</f>
        <v>-68.28261883561635</v>
      </c>
      <c r="L116" s="70">
        <f>'Reference Data'!BU112</f>
        <v>18.00925</v>
      </c>
      <c r="M116" s="68">
        <f>'Reference Data'!BV112</f>
        <v>0</v>
      </c>
      <c r="N116" s="215">
        <f>'Reference Data'!BZ112</f>
        <v>0</v>
      </c>
      <c r="O116" s="82">
        <f t="shared" si="8"/>
        <v>352.11663116438365</v>
      </c>
      <c r="P116" s="69">
        <f t="shared" si="9"/>
        <v>-18.00925000000001</v>
      </c>
    </row>
    <row r="117" spans="1:16" ht="15">
      <c r="A117" s="15">
        <v>10371</v>
      </c>
      <c r="B117" s="48" t="s">
        <v>120</v>
      </c>
      <c r="C117" s="67">
        <f>'Reference Data'!R113</f>
        <v>11.271588356164383</v>
      </c>
      <c r="D117" s="70">
        <f>'Reference Data'!AG113</f>
        <v>0</v>
      </c>
      <c r="E117" s="68">
        <f>'Reference Data'!AP113</f>
        <v>0</v>
      </c>
      <c r="F117" s="70">
        <f>'Reference Data'!AY113</f>
        <v>0</v>
      </c>
      <c r="G117" s="68">
        <f>'Reference Data'!BH113</f>
        <v>0</v>
      </c>
      <c r="H117" s="75">
        <f>'Reference Data'!BI113</f>
        <v>0</v>
      </c>
      <c r="I117" s="77">
        <f t="shared" si="7"/>
        <v>11.271588356164383</v>
      </c>
      <c r="J117" s="67">
        <f>'Reference Data'!BT113</f>
        <v>11.032</v>
      </c>
      <c r="K117" s="70">
        <f>'Reference Data'!BW113</f>
        <v>0</v>
      </c>
      <c r="L117" s="70">
        <f>'Reference Data'!BU113</f>
        <v>0</v>
      </c>
      <c r="M117" s="68">
        <f>'Reference Data'!BV113</f>
        <v>0.0598970890410957</v>
      </c>
      <c r="N117" s="215">
        <f>'Reference Data'!BZ113</f>
        <v>0</v>
      </c>
      <c r="O117" s="82">
        <f t="shared" si="8"/>
        <v>11.091897089041096</v>
      </c>
      <c r="P117" s="69">
        <f t="shared" si="9"/>
        <v>0.1796912671232871</v>
      </c>
    </row>
    <row r="118" spans="1:16" ht="15">
      <c r="A118" s="15">
        <v>10376</v>
      </c>
      <c r="B118" s="48" t="s">
        <v>121</v>
      </c>
      <c r="C118" s="67">
        <f>'Reference Data'!R114</f>
        <v>55.93861027397261</v>
      </c>
      <c r="D118" s="70">
        <f>'Reference Data'!AG114</f>
        <v>0</v>
      </c>
      <c r="E118" s="68">
        <f>'Reference Data'!AP114</f>
        <v>0</v>
      </c>
      <c r="F118" s="70">
        <f>'Reference Data'!AY114</f>
        <v>0.6973744292237443</v>
      </c>
      <c r="G118" s="68">
        <f>'Reference Data'!BH114</f>
        <v>0</v>
      </c>
      <c r="H118" s="75">
        <f>'Reference Data'!BI114</f>
        <v>0</v>
      </c>
      <c r="I118" s="77">
        <f t="shared" si="7"/>
        <v>55.241235844748864</v>
      </c>
      <c r="J118" s="67">
        <f>'Reference Data'!BT114</f>
        <v>56.029</v>
      </c>
      <c r="K118" s="70">
        <f>'Reference Data'!BW114</f>
        <v>-0.7877641552511392</v>
      </c>
      <c r="L118" s="70">
        <f>'Reference Data'!BU114</f>
        <v>0.1545</v>
      </c>
      <c r="M118" s="68">
        <f>'Reference Data'!BV114</f>
        <v>0</v>
      </c>
      <c r="N118" s="215">
        <f>'Reference Data'!BZ114</f>
        <v>0</v>
      </c>
      <c r="O118" s="82">
        <f t="shared" si="8"/>
        <v>55.39573584474886</v>
      </c>
      <c r="P118" s="69">
        <f t="shared" si="9"/>
        <v>-0.15449999999999875</v>
      </c>
    </row>
    <row r="119" spans="1:16" ht="15">
      <c r="A119" s="15">
        <v>10378</v>
      </c>
      <c r="B119" s="48" t="s">
        <v>122</v>
      </c>
      <c r="C119" s="67">
        <f>'Reference Data'!R115</f>
        <v>2.0274664383561647</v>
      </c>
      <c r="D119" s="70">
        <f>'Reference Data'!AG115</f>
        <v>0</v>
      </c>
      <c r="E119" s="68">
        <f>'Reference Data'!AP115</f>
        <v>0</v>
      </c>
      <c r="F119" s="70">
        <f>'Reference Data'!AY115</f>
        <v>0</v>
      </c>
      <c r="G119" s="68">
        <f>'Reference Data'!BH115</f>
        <v>0</v>
      </c>
      <c r="H119" s="75">
        <f>'Reference Data'!BI115</f>
        <v>0</v>
      </c>
      <c r="I119" s="77">
        <f t="shared" si="7"/>
        <v>2.0274664383561647</v>
      </c>
      <c r="J119" s="67">
        <f>'Reference Data'!BT115</f>
        <v>2.021</v>
      </c>
      <c r="K119" s="70">
        <f>'Reference Data'!BW115</f>
        <v>0</v>
      </c>
      <c r="L119" s="70">
        <f>'Reference Data'!BU115</f>
        <v>0</v>
      </c>
      <c r="M119" s="68">
        <f>'Reference Data'!BV115</f>
        <v>0.0016166095890411958</v>
      </c>
      <c r="N119" s="215">
        <f>'Reference Data'!BZ115</f>
        <v>0</v>
      </c>
      <c r="O119" s="82">
        <f t="shared" si="8"/>
        <v>2.022616609589041</v>
      </c>
      <c r="P119" s="69">
        <f t="shared" si="9"/>
        <v>0.004849828767123476</v>
      </c>
    </row>
    <row r="120" spans="1:16" ht="15">
      <c r="A120" s="15">
        <v>10379</v>
      </c>
      <c r="B120" s="48" t="s">
        <v>123</v>
      </c>
      <c r="C120" s="67">
        <f>'Reference Data'!R116</f>
        <v>4.504687442922373</v>
      </c>
      <c r="D120" s="70">
        <f>'Reference Data'!AG116</f>
        <v>0</v>
      </c>
      <c r="E120" s="68">
        <f>'Reference Data'!AP116</f>
        <v>0</v>
      </c>
      <c r="F120" s="70">
        <f>'Reference Data'!AY116</f>
        <v>0</v>
      </c>
      <c r="G120" s="68">
        <f>'Reference Data'!BH116</f>
        <v>0</v>
      </c>
      <c r="H120" s="75">
        <f>'Reference Data'!BI116</f>
        <v>0</v>
      </c>
      <c r="I120" s="77">
        <f t="shared" si="7"/>
        <v>4.504687442922373</v>
      </c>
      <c r="J120" s="67">
        <f>'Reference Data'!BT116</f>
        <v>4.808</v>
      </c>
      <c r="K120" s="70">
        <f>'Reference Data'!BW116</f>
        <v>-0.3033125570776267</v>
      </c>
      <c r="L120" s="70">
        <f>'Reference Data'!BU116</f>
        <v>0</v>
      </c>
      <c r="M120" s="68">
        <f>'Reference Data'!BV116</f>
        <v>0</v>
      </c>
      <c r="N120" s="215">
        <f>'Reference Data'!BZ116</f>
        <v>0</v>
      </c>
      <c r="O120" s="82">
        <f t="shared" si="8"/>
        <v>4.504687442922373</v>
      </c>
      <c r="P120" s="69">
        <f t="shared" si="9"/>
        <v>0</v>
      </c>
    </row>
    <row r="121" spans="1:16" ht="15">
      <c r="A121" s="15">
        <v>10388</v>
      </c>
      <c r="B121" s="48" t="s">
        <v>124</v>
      </c>
      <c r="C121" s="67">
        <f>'Reference Data'!R117</f>
        <v>702.488137214612</v>
      </c>
      <c r="D121" s="70">
        <f>'Reference Data'!AG117</f>
        <v>480.17416312785394</v>
      </c>
      <c r="E121" s="68">
        <f>'Reference Data'!AP117</f>
        <v>0</v>
      </c>
      <c r="F121" s="70">
        <f>'Reference Data'!AY117</f>
        <v>0.2321917808219178</v>
      </c>
      <c r="G121" s="68">
        <f>'Reference Data'!BH117</f>
        <v>0</v>
      </c>
      <c r="H121" s="75">
        <f>'Reference Data'!BI117</f>
        <v>0</v>
      </c>
      <c r="I121" s="77">
        <f t="shared" si="7"/>
        <v>222.0817823059362</v>
      </c>
      <c r="J121" s="67">
        <f>'Reference Data'!BT117</f>
        <v>113.223</v>
      </c>
      <c r="K121" s="70">
        <f>'Reference Data'!BW117</f>
        <v>0</v>
      </c>
      <c r="L121" s="70">
        <f>'Reference Data'!BU117</f>
        <v>6.1625</v>
      </c>
      <c r="M121" s="68">
        <f>'Reference Data'!BV117</f>
        <v>27.21469557648405</v>
      </c>
      <c r="N121" s="215">
        <f>'Reference Data'!BZ117</f>
        <v>0</v>
      </c>
      <c r="O121" s="82">
        <f t="shared" si="8"/>
        <v>146.60019557648405</v>
      </c>
      <c r="P121" s="69">
        <f t="shared" si="9"/>
        <v>75.48158672945215</v>
      </c>
    </row>
    <row r="122" spans="1:16" ht="15">
      <c r="A122" s="15">
        <v>10391</v>
      </c>
      <c r="B122" s="48" t="s">
        <v>125</v>
      </c>
      <c r="C122" s="67">
        <f>'Reference Data'!R118</f>
        <v>33.01731438356165</v>
      </c>
      <c r="D122" s="70">
        <f>'Reference Data'!AG118</f>
        <v>0</v>
      </c>
      <c r="E122" s="68">
        <f>'Reference Data'!AP118</f>
        <v>0</v>
      </c>
      <c r="F122" s="70">
        <f>'Reference Data'!AY118</f>
        <v>0</v>
      </c>
      <c r="G122" s="68">
        <f>'Reference Data'!BH118</f>
        <v>0</v>
      </c>
      <c r="H122" s="75">
        <f>'Reference Data'!BI118</f>
        <v>0</v>
      </c>
      <c r="I122" s="77">
        <f t="shared" si="7"/>
        <v>33.01731438356165</v>
      </c>
      <c r="J122" s="67">
        <f>'Reference Data'!BT118</f>
        <v>29.977</v>
      </c>
      <c r="K122" s="70">
        <f>'Reference Data'!BW118</f>
        <v>0</v>
      </c>
      <c r="L122" s="70">
        <f>'Reference Data'!BU118</f>
        <v>0.156</v>
      </c>
      <c r="M122" s="68">
        <f>'Reference Data'!BV118</f>
        <v>0.7600785958904117</v>
      </c>
      <c r="N122" s="215">
        <f>'Reference Data'!BZ118</f>
        <v>0</v>
      </c>
      <c r="O122" s="82">
        <f t="shared" si="8"/>
        <v>30.89307859589041</v>
      </c>
      <c r="P122" s="69">
        <f t="shared" si="9"/>
        <v>2.1242357876712354</v>
      </c>
    </row>
    <row r="123" spans="1:16" ht="15">
      <c r="A123" s="15">
        <v>10406</v>
      </c>
      <c r="B123" s="48" t="s">
        <v>126</v>
      </c>
      <c r="C123" s="67">
        <f>'Reference Data'!R119</f>
        <v>0.7178454337899545</v>
      </c>
      <c r="D123" s="70">
        <f>'Reference Data'!AG119</f>
        <v>0</v>
      </c>
      <c r="E123" s="68">
        <f>'Reference Data'!AP119</f>
        <v>0</v>
      </c>
      <c r="F123" s="70">
        <f>'Reference Data'!AY119</f>
        <v>0</v>
      </c>
      <c r="G123" s="68">
        <f>'Reference Data'!BH119</f>
        <v>0</v>
      </c>
      <c r="H123" s="75">
        <f>'Reference Data'!BI119</f>
        <v>0</v>
      </c>
      <c r="I123" s="77">
        <f t="shared" si="7"/>
        <v>0.7178454337899545</v>
      </c>
      <c r="J123" s="67">
        <f>'Reference Data'!BT119</f>
        <v>0.458</v>
      </c>
      <c r="K123" s="70">
        <f>'Reference Data'!BW119</f>
        <v>0</v>
      </c>
      <c r="L123" s="70">
        <f>'Reference Data'!BU119</f>
        <v>0</v>
      </c>
      <c r="M123" s="68">
        <f>'Reference Data'!BV119</f>
        <v>0.06496135844748861</v>
      </c>
      <c r="N123" s="215">
        <f>'Reference Data'!BZ119</f>
        <v>0</v>
      </c>
      <c r="O123" s="82">
        <f t="shared" si="8"/>
        <v>0.5229613584474886</v>
      </c>
      <c r="P123" s="69">
        <f t="shared" si="9"/>
        <v>0.19488407534246588</v>
      </c>
    </row>
    <row r="124" spans="1:16" ht="15">
      <c r="A124" s="15">
        <v>10408</v>
      </c>
      <c r="B124" s="48" t="s">
        <v>127</v>
      </c>
      <c r="C124" s="67">
        <f>'Reference Data'!R120</f>
        <v>1.6404974885844752</v>
      </c>
      <c r="D124" s="70">
        <f>'Reference Data'!AG120</f>
        <v>0</v>
      </c>
      <c r="E124" s="68">
        <f>'Reference Data'!AP120</f>
        <v>0</v>
      </c>
      <c r="F124" s="70">
        <f>'Reference Data'!AY120</f>
        <v>0</v>
      </c>
      <c r="G124" s="68">
        <f>'Reference Data'!BH120</f>
        <v>0</v>
      </c>
      <c r="H124" s="75">
        <f>'Reference Data'!BI120</f>
        <v>0</v>
      </c>
      <c r="I124" s="77">
        <f t="shared" si="7"/>
        <v>1.6404974885844752</v>
      </c>
      <c r="J124" s="67">
        <f>'Reference Data'!BT120</f>
        <v>1.527</v>
      </c>
      <c r="K124" s="70">
        <f>'Reference Data'!BW120</f>
        <v>0</v>
      </c>
      <c r="L124" s="70">
        <f>'Reference Data'!BU120</f>
        <v>0</v>
      </c>
      <c r="M124" s="68">
        <f>'Reference Data'!BV120</f>
        <v>0.02837437214611882</v>
      </c>
      <c r="N124" s="215">
        <f>'Reference Data'!BZ120</f>
        <v>0</v>
      </c>
      <c r="O124" s="82">
        <f t="shared" si="8"/>
        <v>1.5553743721461188</v>
      </c>
      <c r="P124" s="69">
        <f t="shared" si="9"/>
        <v>0.08512311643835635</v>
      </c>
    </row>
    <row r="125" spans="1:16" ht="15">
      <c r="A125" s="15">
        <v>10409</v>
      </c>
      <c r="B125" s="48" t="s">
        <v>128</v>
      </c>
      <c r="C125" s="67">
        <f>'Reference Data'!R121</f>
        <v>25.485007305936072</v>
      </c>
      <c r="D125" s="70">
        <f>'Reference Data'!AG121</f>
        <v>0</v>
      </c>
      <c r="E125" s="68">
        <f>'Reference Data'!AP121</f>
        <v>0</v>
      </c>
      <c r="F125" s="70">
        <f>'Reference Data'!AY121</f>
        <v>0</v>
      </c>
      <c r="G125" s="68">
        <f>'Reference Data'!BH121</f>
        <v>0</v>
      </c>
      <c r="H125" s="75">
        <f>'Reference Data'!BI121</f>
        <v>0</v>
      </c>
      <c r="I125" s="77">
        <f t="shared" si="7"/>
        <v>25.485007305936072</v>
      </c>
      <c r="J125" s="67">
        <f>'Reference Data'!BT121</f>
        <v>20.421</v>
      </c>
      <c r="K125" s="70">
        <f>'Reference Data'!BW121</f>
        <v>0</v>
      </c>
      <c r="L125" s="70">
        <f>'Reference Data'!BU121</f>
        <v>0</v>
      </c>
      <c r="M125" s="68">
        <f>'Reference Data'!BV121</f>
        <v>1.2660018264840183</v>
      </c>
      <c r="N125" s="215">
        <f>'Reference Data'!BZ121</f>
        <v>0</v>
      </c>
      <c r="O125" s="82">
        <f t="shared" si="8"/>
        <v>21.687001826484018</v>
      </c>
      <c r="P125" s="69">
        <f t="shared" si="9"/>
        <v>3.798005479452055</v>
      </c>
    </row>
    <row r="126" spans="1:16" ht="15">
      <c r="A126" s="15">
        <v>10426</v>
      </c>
      <c r="B126" s="48" t="s">
        <v>129</v>
      </c>
      <c r="C126" s="67">
        <f>'Reference Data'!R122</f>
        <v>15.818367123287665</v>
      </c>
      <c r="D126" s="70">
        <f>'Reference Data'!AG122</f>
        <v>0</v>
      </c>
      <c r="E126" s="68">
        <f>'Reference Data'!AP122</f>
        <v>0</v>
      </c>
      <c r="F126" s="70">
        <f>'Reference Data'!AY122</f>
        <v>0</v>
      </c>
      <c r="G126" s="68">
        <f>'Reference Data'!BH122</f>
        <v>0</v>
      </c>
      <c r="H126" s="75">
        <f>'Reference Data'!BI122</f>
        <v>0</v>
      </c>
      <c r="I126" s="77">
        <f t="shared" si="7"/>
        <v>15.818367123287665</v>
      </c>
      <c r="J126" s="67">
        <f>'Reference Data'!BT122</f>
        <v>36.539</v>
      </c>
      <c r="K126" s="70">
        <f>'Reference Data'!BW122</f>
        <v>-20.720632876712337</v>
      </c>
      <c r="L126" s="70">
        <f>'Reference Data'!BU122</f>
        <v>0</v>
      </c>
      <c r="M126" s="68">
        <f>'Reference Data'!BV122</f>
        <v>0</v>
      </c>
      <c r="N126" s="215">
        <f>'Reference Data'!BZ122</f>
        <v>0</v>
      </c>
      <c r="O126" s="82">
        <f t="shared" si="8"/>
        <v>15.818367123287665</v>
      </c>
      <c r="P126" s="69">
        <f t="shared" si="9"/>
        <v>0</v>
      </c>
    </row>
    <row r="127" spans="1:16" ht="15">
      <c r="A127" s="15">
        <v>10434</v>
      </c>
      <c r="B127" s="48" t="s">
        <v>130</v>
      </c>
      <c r="C127" s="67">
        <f>'Reference Data'!R123</f>
        <v>26.469575228310493</v>
      </c>
      <c r="D127" s="70">
        <f>'Reference Data'!AG123</f>
        <v>0</v>
      </c>
      <c r="E127" s="68">
        <f>'Reference Data'!AP123</f>
        <v>0</v>
      </c>
      <c r="F127" s="70">
        <f>'Reference Data'!AY123</f>
        <v>0</v>
      </c>
      <c r="G127" s="68">
        <f>'Reference Data'!BH123</f>
        <v>0</v>
      </c>
      <c r="H127" s="75">
        <f>'Reference Data'!BI123</f>
        <v>0</v>
      </c>
      <c r="I127" s="77">
        <f t="shared" si="7"/>
        <v>26.469575228310493</v>
      </c>
      <c r="J127" s="67">
        <f>'Reference Data'!BT123</f>
        <v>27.157</v>
      </c>
      <c r="K127" s="70">
        <f>'Reference Data'!BW123</f>
        <v>-0.687424771689507</v>
      </c>
      <c r="L127" s="70">
        <f>'Reference Data'!BU123</f>
        <v>0</v>
      </c>
      <c r="M127" s="68">
        <f>'Reference Data'!BV123</f>
        <v>0</v>
      </c>
      <c r="N127" s="215">
        <f>'Reference Data'!BZ123</f>
        <v>0</v>
      </c>
      <c r="O127" s="82">
        <f t="shared" si="8"/>
        <v>26.469575228310493</v>
      </c>
      <c r="P127" s="69">
        <f t="shared" si="9"/>
        <v>0</v>
      </c>
    </row>
    <row r="128" spans="1:16" ht="15">
      <c r="A128" s="15">
        <v>10436</v>
      </c>
      <c r="B128" s="48" t="s">
        <v>131</v>
      </c>
      <c r="C128" s="67">
        <f>'Reference Data'!R124</f>
        <v>23.73813207762557</v>
      </c>
      <c r="D128" s="70">
        <f>'Reference Data'!AG124</f>
        <v>0</v>
      </c>
      <c r="E128" s="68">
        <f>'Reference Data'!AP124</f>
        <v>0</v>
      </c>
      <c r="F128" s="70">
        <f>'Reference Data'!AY124</f>
        <v>0</v>
      </c>
      <c r="G128" s="68">
        <f>'Reference Data'!BH124</f>
        <v>0</v>
      </c>
      <c r="H128" s="75">
        <f>'Reference Data'!BI124</f>
        <v>0</v>
      </c>
      <c r="I128" s="77">
        <f t="shared" si="7"/>
        <v>23.73813207762557</v>
      </c>
      <c r="J128" s="67">
        <f>'Reference Data'!BT124</f>
        <v>19.152</v>
      </c>
      <c r="K128" s="70">
        <f>'Reference Data'!BW124</f>
        <v>0</v>
      </c>
      <c r="L128" s="70">
        <f>'Reference Data'!BU124</f>
        <v>0.003</v>
      </c>
      <c r="M128" s="68">
        <f>'Reference Data'!BV124</f>
        <v>1.1465330194063919</v>
      </c>
      <c r="N128" s="215">
        <f>'Reference Data'!BZ124</f>
        <v>0</v>
      </c>
      <c r="O128" s="82">
        <f t="shared" si="8"/>
        <v>20.301533019406392</v>
      </c>
      <c r="P128" s="69">
        <f t="shared" si="9"/>
        <v>3.4365990582191763</v>
      </c>
    </row>
    <row r="129" spans="1:16" ht="15">
      <c r="A129" s="15">
        <v>10440</v>
      </c>
      <c r="B129" s="48" t="s">
        <v>132</v>
      </c>
      <c r="C129" s="67">
        <f>'Reference Data'!R125</f>
        <v>5.193996575342465</v>
      </c>
      <c r="D129" s="70">
        <f>'Reference Data'!AG125</f>
        <v>0</v>
      </c>
      <c r="E129" s="68">
        <f>'Reference Data'!AP125</f>
        <v>0</v>
      </c>
      <c r="F129" s="70">
        <f>'Reference Data'!AY125</f>
        <v>0</v>
      </c>
      <c r="G129" s="68">
        <f>'Reference Data'!BH125</f>
        <v>0</v>
      </c>
      <c r="H129" s="75">
        <f>'Reference Data'!BI125</f>
        <v>0</v>
      </c>
      <c r="I129" s="77">
        <f t="shared" si="7"/>
        <v>5.193996575342465</v>
      </c>
      <c r="J129" s="67">
        <f>'Reference Data'!BT125</f>
        <v>5.005</v>
      </c>
      <c r="K129" s="70">
        <f>'Reference Data'!BW125</f>
        <v>0</v>
      </c>
      <c r="L129" s="70">
        <f>'Reference Data'!BU125</f>
        <v>0</v>
      </c>
      <c r="M129" s="68">
        <f>'Reference Data'!BV125</f>
        <v>0.04724914383561618</v>
      </c>
      <c r="N129" s="215">
        <f>'Reference Data'!BZ125</f>
        <v>0</v>
      </c>
      <c r="O129" s="82">
        <f t="shared" si="8"/>
        <v>5.052249143835616</v>
      </c>
      <c r="P129" s="69">
        <f t="shared" si="9"/>
        <v>0.14174743150684854</v>
      </c>
    </row>
    <row r="130" spans="1:16" ht="15">
      <c r="A130" s="15">
        <v>10442</v>
      </c>
      <c r="B130" s="48" t="s">
        <v>133</v>
      </c>
      <c r="C130" s="67">
        <f>'Reference Data'!R126</f>
        <v>11.459271118721457</v>
      </c>
      <c r="D130" s="70">
        <f>'Reference Data'!AG126</f>
        <v>0</v>
      </c>
      <c r="E130" s="68">
        <f>'Reference Data'!AP126</f>
        <v>0</v>
      </c>
      <c r="F130" s="70">
        <f>'Reference Data'!AY126</f>
        <v>0</v>
      </c>
      <c r="G130" s="68">
        <f>'Reference Data'!BH126</f>
        <v>0</v>
      </c>
      <c r="H130" s="75">
        <f>'Reference Data'!BI126</f>
        <v>0</v>
      </c>
      <c r="I130" s="77">
        <f t="shared" si="7"/>
        <v>11.459271118721457</v>
      </c>
      <c r="J130" s="67">
        <f>'Reference Data'!BT126</f>
        <v>13.396</v>
      </c>
      <c r="K130" s="70">
        <f>'Reference Data'!BW126</f>
        <v>-1.936728881278544</v>
      </c>
      <c r="L130" s="70">
        <f>'Reference Data'!BU126</f>
        <v>0.0025</v>
      </c>
      <c r="M130" s="68">
        <f>'Reference Data'!BV126</f>
        <v>0</v>
      </c>
      <c r="N130" s="215">
        <f>'Reference Data'!BZ126</f>
        <v>0</v>
      </c>
      <c r="O130" s="82">
        <f t="shared" si="8"/>
        <v>11.461771118721456</v>
      </c>
      <c r="P130" s="69">
        <f t="shared" si="9"/>
        <v>-0.0024999999999995026</v>
      </c>
    </row>
    <row r="131" spans="1:16" ht="15">
      <c r="A131" s="15">
        <v>10446</v>
      </c>
      <c r="B131" s="48" t="s">
        <v>134</v>
      </c>
      <c r="C131" s="67">
        <f>'Reference Data'!R127</f>
        <v>101.62078401826484</v>
      </c>
      <c r="D131" s="70">
        <f>'Reference Data'!AG127</f>
        <v>0</v>
      </c>
      <c r="E131" s="68">
        <f>'Reference Data'!AP127</f>
        <v>0</v>
      </c>
      <c r="F131" s="70">
        <f>'Reference Data'!AY127</f>
        <v>0</v>
      </c>
      <c r="G131" s="68">
        <f>'Reference Data'!BH127</f>
        <v>0</v>
      </c>
      <c r="H131" s="75">
        <f>'Reference Data'!BI127</f>
        <v>0</v>
      </c>
      <c r="I131" s="77">
        <f t="shared" si="7"/>
        <v>101.62078401826484</v>
      </c>
      <c r="J131" s="67">
        <f>'Reference Data'!BT127</f>
        <v>95.771</v>
      </c>
      <c r="K131" s="70">
        <f>'Reference Data'!BW127</f>
        <v>0</v>
      </c>
      <c r="L131" s="70">
        <f>'Reference Data'!BU127</f>
        <v>0</v>
      </c>
      <c r="M131" s="68">
        <f>'Reference Data'!BV127</f>
        <v>1.4624460045662104</v>
      </c>
      <c r="N131" s="215">
        <f>'Reference Data'!BZ127</f>
        <v>0</v>
      </c>
      <c r="O131" s="82">
        <f t="shared" si="8"/>
        <v>97.23344600456622</v>
      </c>
      <c r="P131" s="69">
        <f t="shared" si="9"/>
        <v>4.387338013698624</v>
      </c>
    </row>
    <row r="132" spans="1:16" ht="15">
      <c r="A132" s="15">
        <v>10448</v>
      </c>
      <c r="B132" s="48" t="s">
        <v>135</v>
      </c>
      <c r="C132" s="67">
        <f>'Reference Data'!R128</f>
        <v>8.235857876712329</v>
      </c>
      <c r="D132" s="70">
        <f>'Reference Data'!AG128</f>
        <v>0</v>
      </c>
      <c r="E132" s="68">
        <f>'Reference Data'!AP128</f>
        <v>0</v>
      </c>
      <c r="F132" s="70">
        <f>'Reference Data'!AY128</f>
        <v>0</v>
      </c>
      <c r="G132" s="68">
        <f>'Reference Data'!BH128</f>
        <v>0</v>
      </c>
      <c r="H132" s="75">
        <f>'Reference Data'!BI128</f>
        <v>0</v>
      </c>
      <c r="I132" s="77">
        <f t="shared" si="7"/>
        <v>8.235857876712329</v>
      </c>
      <c r="J132" s="67">
        <f>'Reference Data'!BT128</f>
        <v>8.481</v>
      </c>
      <c r="K132" s="70">
        <f>'Reference Data'!BW128</f>
        <v>-0.24514212328767115</v>
      </c>
      <c r="L132" s="70">
        <f>'Reference Data'!BU128</f>
        <v>0</v>
      </c>
      <c r="M132" s="68">
        <f>'Reference Data'!BV128</f>
        <v>0</v>
      </c>
      <c r="N132" s="215">
        <f>'Reference Data'!BZ128</f>
        <v>0</v>
      </c>
      <c r="O132" s="82">
        <f t="shared" si="8"/>
        <v>8.235857876712329</v>
      </c>
      <c r="P132" s="69">
        <f t="shared" si="9"/>
        <v>0</v>
      </c>
    </row>
    <row r="133" spans="1:16" ht="15">
      <c r="A133" s="15">
        <v>10451</v>
      </c>
      <c r="B133" s="48" t="s">
        <v>136</v>
      </c>
      <c r="C133" s="67">
        <f>'Reference Data'!R129</f>
        <v>31.108805593607304</v>
      </c>
      <c r="D133" s="70">
        <f>'Reference Data'!AG129</f>
        <v>0</v>
      </c>
      <c r="E133" s="68">
        <f>'Reference Data'!AP129</f>
        <v>0</v>
      </c>
      <c r="F133" s="70">
        <f>'Reference Data'!AY129</f>
        <v>0</v>
      </c>
      <c r="G133" s="68">
        <f>'Reference Data'!BH129</f>
        <v>0</v>
      </c>
      <c r="H133" s="75">
        <f>'Reference Data'!BI129</f>
        <v>0</v>
      </c>
      <c r="I133" s="77">
        <f t="shared" si="7"/>
        <v>31.108805593607304</v>
      </c>
      <c r="J133" s="67">
        <f>'Reference Data'!BT129</f>
        <v>26.833</v>
      </c>
      <c r="K133" s="70">
        <f>'Reference Data'!BW129</f>
        <v>0</v>
      </c>
      <c r="L133" s="70">
        <f>'Reference Data'!BU129</f>
        <v>0</v>
      </c>
      <c r="M133" s="68">
        <f>'Reference Data'!BV129</f>
        <v>1.0689513984018264</v>
      </c>
      <c r="N133" s="215">
        <f>'Reference Data'!BZ129</f>
        <v>0</v>
      </c>
      <c r="O133" s="82">
        <f t="shared" si="8"/>
        <v>27.901951398401824</v>
      </c>
      <c r="P133" s="69">
        <f t="shared" si="9"/>
        <v>3.20685419520548</v>
      </c>
    </row>
    <row r="134" spans="1:16" ht="15">
      <c r="A134" s="15">
        <v>10482</v>
      </c>
      <c r="B134" s="48" t="s">
        <v>137</v>
      </c>
      <c r="C134" s="67">
        <f>'Reference Data'!R130</f>
        <v>2.809667694063927</v>
      </c>
      <c r="D134" s="70">
        <f>'Reference Data'!AG130</f>
        <v>0</v>
      </c>
      <c r="E134" s="68">
        <f>'Reference Data'!AP130</f>
        <v>0</v>
      </c>
      <c r="F134" s="70">
        <f>'Reference Data'!AY130</f>
        <v>0</v>
      </c>
      <c r="G134" s="68">
        <f>'Reference Data'!BH130</f>
        <v>0</v>
      </c>
      <c r="H134" s="75">
        <f>'Reference Data'!BI130</f>
        <v>0</v>
      </c>
      <c r="I134" s="77">
        <f t="shared" si="7"/>
        <v>2.809667694063927</v>
      </c>
      <c r="J134" s="67">
        <f>'Reference Data'!BT130</f>
        <v>4.114</v>
      </c>
      <c r="K134" s="70">
        <f>'Reference Data'!BW130</f>
        <v>-1.304332305936073</v>
      </c>
      <c r="L134" s="70">
        <f>'Reference Data'!BU130</f>
        <v>0</v>
      </c>
      <c r="M134" s="68">
        <f>'Reference Data'!BV130</f>
        <v>0</v>
      </c>
      <c r="N134" s="215">
        <f>'Reference Data'!BZ130</f>
        <v>0</v>
      </c>
      <c r="O134" s="82">
        <f t="shared" si="8"/>
        <v>2.809667694063927</v>
      </c>
      <c r="P134" s="69">
        <f t="shared" si="9"/>
        <v>0</v>
      </c>
    </row>
    <row r="135" spans="1:16" ht="15">
      <c r="A135" s="15">
        <v>10502</v>
      </c>
      <c r="B135" s="48" t="s">
        <v>138</v>
      </c>
      <c r="C135" s="67">
        <f>'Reference Data'!R131</f>
        <v>18.84555308219178</v>
      </c>
      <c r="D135" s="70">
        <f>'Reference Data'!AG131</f>
        <v>0</v>
      </c>
      <c r="E135" s="68">
        <f>'Reference Data'!AP131</f>
        <v>0</v>
      </c>
      <c r="F135" s="70">
        <f>'Reference Data'!AY131</f>
        <v>0</v>
      </c>
      <c r="G135" s="68">
        <f>'Reference Data'!BH131</f>
        <v>0</v>
      </c>
      <c r="H135" s="75">
        <f>'Reference Data'!BI131</f>
        <v>0</v>
      </c>
      <c r="I135" s="77">
        <f t="shared" si="7"/>
        <v>18.84555308219178</v>
      </c>
      <c r="J135" s="67">
        <f>'Reference Data'!BT131</f>
        <v>18.707</v>
      </c>
      <c r="K135" s="70">
        <f>'Reference Data'!BW131</f>
        <v>0</v>
      </c>
      <c r="L135" s="70">
        <f>'Reference Data'!BU131</f>
        <v>0</v>
      </c>
      <c r="M135" s="68">
        <f>'Reference Data'!BV131</f>
        <v>0.034638270547945105</v>
      </c>
      <c r="N135" s="215">
        <f>'Reference Data'!BZ131</f>
        <v>0</v>
      </c>
      <c r="O135" s="82">
        <f aca="true" t="shared" si="10" ref="O135:O141">SUM(J135:N135)</f>
        <v>18.741638270547945</v>
      </c>
      <c r="P135" s="69">
        <f aca="true" t="shared" si="11" ref="P135:P141">I135-O135</f>
        <v>0.1039148116438362</v>
      </c>
    </row>
    <row r="136" spans="1:16" ht="15">
      <c r="A136" s="15">
        <v>13927</v>
      </c>
      <c r="B136" s="48" t="s">
        <v>139</v>
      </c>
      <c r="C136" s="67">
        <f>'Reference Data'!R132</f>
        <v>3.4731445205479456</v>
      </c>
      <c r="D136" s="70">
        <f>'Reference Data'!AG132</f>
        <v>0</v>
      </c>
      <c r="E136" s="68">
        <f>'Reference Data'!AP132</f>
        <v>0</v>
      </c>
      <c r="F136" s="70">
        <f>'Reference Data'!AY132</f>
        <v>0</v>
      </c>
      <c r="G136" s="68">
        <f>'Reference Data'!BH132</f>
        <v>0</v>
      </c>
      <c r="H136" s="75">
        <f>'Reference Data'!BI132</f>
        <v>0</v>
      </c>
      <c r="I136" s="77">
        <f aca="true" t="shared" si="12" ref="I136:I141">IF((C136-SUM(D136:G136)+H136)&gt;0,C136-SUM(D136:G136)+H136,0)</f>
        <v>3.4731445205479456</v>
      </c>
      <c r="J136" s="67">
        <f>'Reference Data'!BT132</f>
        <v>4.073</v>
      </c>
      <c r="K136" s="70">
        <f>'Reference Data'!BW132</f>
        <v>-0.5998554794520548</v>
      </c>
      <c r="L136" s="70">
        <f>'Reference Data'!BU132</f>
        <v>0</v>
      </c>
      <c r="M136" s="68">
        <f>'Reference Data'!BV132</f>
        <v>0</v>
      </c>
      <c r="N136" s="215">
        <f>'Reference Data'!BZ132</f>
        <v>0</v>
      </c>
      <c r="O136" s="82">
        <f t="shared" si="10"/>
        <v>3.4731445205479456</v>
      </c>
      <c r="P136" s="69">
        <f t="shared" si="11"/>
        <v>0</v>
      </c>
    </row>
    <row r="137" spans="1:16" ht="15">
      <c r="A137" s="15">
        <v>10597</v>
      </c>
      <c r="B137" s="48" t="s">
        <v>140</v>
      </c>
      <c r="C137" s="67">
        <f>'Reference Data'!R133</f>
        <v>12.313948287671234</v>
      </c>
      <c r="D137" s="70">
        <f>'Reference Data'!AG133</f>
        <v>0</v>
      </c>
      <c r="E137" s="68">
        <f>'Reference Data'!AP133</f>
        <v>0</v>
      </c>
      <c r="F137" s="70">
        <f>'Reference Data'!AY133</f>
        <v>0</v>
      </c>
      <c r="G137" s="68">
        <f>'Reference Data'!BH133</f>
        <v>0</v>
      </c>
      <c r="H137" s="75">
        <f>'Reference Data'!BI133</f>
        <v>0</v>
      </c>
      <c r="I137" s="77">
        <f t="shared" si="12"/>
        <v>12.313948287671234</v>
      </c>
      <c r="J137" s="67">
        <f>'Reference Data'!BT133</f>
        <v>12.937</v>
      </c>
      <c r="K137" s="70">
        <f>'Reference Data'!BW133</f>
        <v>-0.6230517123287651</v>
      </c>
      <c r="L137" s="70">
        <f>'Reference Data'!BU133</f>
        <v>0.037000000000000005</v>
      </c>
      <c r="M137" s="68">
        <f>'Reference Data'!BV133</f>
        <v>0</v>
      </c>
      <c r="N137" s="215">
        <f>'Reference Data'!BZ133</f>
        <v>0</v>
      </c>
      <c r="O137" s="82">
        <f t="shared" si="10"/>
        <v>12.350948287671235</v>
      </c>
      <c r="P137" s="69">
        <f t="shared" si="11"/>
        <v>-0.03700000000000081</v>
      </c>
    </row>
    <row r="138" spans="1:16" ht="15">
      <c r="A138" s="15">
        <v>10706</v>
      </c>
      <c r="B138" s="48" t="s">
        <v>141</v>
      </c>
      <c r="C138" s="67">
        <f>'Reference Data'!R134</f>
        <v>16.20850308219178</v>
      </c>
      <c r="D138" s="70">
        <f>'Reference Data'!AG134</f>
        <v>0</v>
      </c>
      <c r="E138" s="68">
        <f>'Reference Data'!AP134</f>
        <v>0</v>
      </c>
      <c r="F138" s="70">
        <f>'Reference Data'!AY134</f>
        <v>0</v>
      </c>
      <c r="G138" s="68">
        <f>'Reference Data'!BH134</f>
        <v>0</v>
      </c>
      <c r="H138" s="75">
        <f>'Reference Data'!BI134</f>
        <v>0</v>
      </c>
      <c r="I138" s="77">
        <f t="shared" si="12"/>
        <v>16.20850308219178</v>
      </c>
      <c r="J138" s="67">
        <f>'Reference Data'!BT134</f>
        <v>17.278</v>
      </c>
      <c r="K138" s="70">
        <f>'Reference Data'!BW134</f>
        <v>-1.0694969178082196</v>
      </c>
      <c r="L138" s="70">
        <f>'Reference Data'!BU134</f>
        <v>0.1695</v>
      </c>
      <c r="M138" s="68">
        <f>'Reference Data'!BV134</f>
        <v>0</v>
      </c>
      <c r="N138" s="215">
        <f>'Reference Data'!BZ134</f>
        <v>0</v>
      </c>
      <c r="O138" s="82">
        <f t="shared" si="10"/>
        <v>16.37800308219178</v>
      </c>
      <c r="P138" s="69">
        <f t="shared" si="11"/>
        <v>-0.16949999999999932</v>
      </c>
    </row>
    <row r="139" spans="1:16" ht="15">
      <c r="A139" s="15">
        <v>11680</v>
      </c>
      <c r="B139" s="48" t="s">
        <v>142</v>
      </c>
      <c r="C139" s="67">
        <f>'Reference Data'!R135</f>
        <v>6.422121575342467</v>
      </c>
      <c r="D139" s="70">
        <f>'Reference Data'!AG135</f>
        <v>0</v>
      </c>
      <c r="E139" s="68">
        <f>'Reference Data'!AP135</f>
        <v>0</v>
      </c>
      <c r="F139" s="70">
        <f>'Reference Data'!AY135</f>
        <v>0</v>
      </c>
      <c r="G139" s="68">
        <f>'Reference Data'!BH135</f>
        <v>0</v>
      </c>
      <c r="H139" s="75">
        <f>'Reference Data'!BI135</f>
        <v>0</v>
      </c>
      <c r="I139" s="77">
        <f t="shared" si="12"/>
        <v>6.422121575342467</v>
      </c>
      <c r="J139" s="67">
        <f>'Reference Data'!BT135</f>
        <v>6.329</v>
      </c>
      <c r="K139" s="70">
        <f>'Reference Data'!BW135</f>
        <v>0</v>
      </c>
      <c r="L139" s="70">
        <f>'Reference Data'!BU135</f>
        <v>0</v>
      </c>
      <c r="M139" s="68">
        <f>'Reference Data'!BV135</f>
        <v>0.023280393835616753</v>
      </c>
      <c r="N139" s="215">
        <f>'Reference Data'!BZ135</f>
        <v>0</v>
      </c>
      <c r="O139" s="82">
        <f t="shared" si="10"/>
        <v>6.352280393835617</v>
      </c>
      <c r="P139" s="69">
        <f t="shared" si="11"/>
        <v>0.06984118150684981</v>
      </c>
    </row>
    <row r="140" spans="1:16" ht="15">
      <c r="A140" s="15">
        <v>12026</v>
      </c>
      <c r="B140" s="48" t="s">
        <v>143</v>
      </c>
      <c r="C140" s="67">
        <f>'Reference Data'!R136</f>
        <v>45.611939383561634</v>
      </c>
      <c r="D140" s="70">
        <f>'Reference Data'!AG136</f>
        <v>0</v>
      </c>
      <c r="E140" s="68">
        <f>'Reference Data'!AP136</f>
        <v>0</v>
      </c>
      <c r="F140" s="70">
        <f>'Reference Data'!AY136</f>
        <v>0</v>
      </c>
      <c r="G140" s="68">
        <f>'Reference Data'!BH136</f>
        <v>0</v>
      </c>
      <c r="H140" s="75">
        <f>'Reference Data'!BI136</f>
        <v>0</v>
      </c>
      <c r="I140" s="77">
        <f t="shared" si="12"/>
        <v>45.611939383561634</v>
      </c>
      <c r="J140" s="67">
        <f>'Reference Data'!BT136</f>
        <v>45.173</v>
      </c>
      <c r="K140" s="70">
        <f>'Reference Data'!BW136</f>
        <v>0</v>
      </c>
      <c r="L140" s="70">
        <f>'Reference Data'!BU136</f>
        <v>0.18525</v>
      </c>
      <c r="M140" s="68">
        <f>'Reference Data'!BV136</f>
        <v>0.10973484589040794</v>
      </c>
      <c r="N140" s="215">
        <f>'Reference Data'!BZ136</f>
        <v>0</v>
      </c>
      <c r="O140" s="82">
        <f t="shared" si="10"/>
        <v>45.46798484589041</v>
      </c>
      <c r="P140" s="69">
        <f t="shared" si="11"/>
        <v>0.14395453767122035</v>
      </c>
    </row>
    <row r="141" spans="1:16" s="17" customFormat="1" ht="15" thickBot="1">
      <c r="A141" s="16" t="s">
        <v>144</v>
      </c>
      <c r="B141" s="49" t="s">
        <v>0</v>
      </c>
      <c r="C141" s="67">
        <f>'Reference Data'!R137</f>
        <v>0</v>
      </c>
      <c r="D141" s="70">
        <f>'Reference Data'!AG137</f>
        <v>0</v>
      </c>
      <c r="E141" s="68">
        <f>'Reference Data'!AP137</f>
        <v>0</v>
      </c>
      <c r="F141" s="70">
        <f>'Reference Data'!AY137</f>
        <v>0</v>
      </c>
      <c r="G141" s="68">
        <f>'Reference Data'!BH137</f>
        <v>0</v>
      </c>
      <c r="H141" s="75">
        <f>'Reference Data'!BI137</f>
        <v>0</v>
      </c>
      <c r="I141" s="77">
        <f t="shared" si="12"/>
        <v>0</v>
      </c>
      <c r="J141" s="67">
        <f>'Reference Data'!BT137</f>
        <v>0</v>
      </c>
      <c r="K141" s="70">
        <f>'Reference Data'!BW137</f>
        <v>0</v>
      </c>
      <c r="L141" s="70">
        <f>'Reference Data'!BU137</f>
        <v>0</v>
      </c>
      <c r="M141" s="68">
        <f>'Reference Data'!BV137</f>
        <v>0</v>
      </c>
      <c r="N141" s="216">
        <f>'Reference Data'!BZ137</f>
        <v>0</v>
      </c>
      <c r="O141" s="82">
        <f t="shared" si="10"/>
        <v>0</v>
      </c>
      <c r="P141" s="30">
        <f t="shared" si="11"/>
        <v>0</v>
      </c>
    </row>
    <row r="142" spans="2:16" ht="15" thickBot="1">
      <c r="B142" s="66" t="s">
        <v>145</v>
      </c>
      <c r="C142" s="71">
        <f>SUM(C7:C141)</f>
        <v>9482.141102739723</v>
      </c>
      <c r="D142" s="72">
        <f aca="true" t="shared" si="13" ref="D142:P142">SUM(D7:D141)</f>
        <v>866.4216231735161</v>
      </c>
      <c r="E142" s="73">
        <f t="shared" si="13"/>
        <v>1497.2993835616437</v>
      </c>
      <c r="F142" s="72">
        <f t="shared" si="13"/>
        <v>70.16228310502284</v>
      </c>
      <c r="G142" s="73">
        <f t="shared" si="13"/>
        <v>44.52979452054794</v>
      </c>
      <c r="H142" s="76">
        <f t="shared" si="13"/>
        <v>123</v>
      </c>
      <c r="I142" s="78">
        <f t="shared" si="13"/>
        <v>7179.85483025114</v>
      </c>
      <c r="J142" s="71">
        <f t="shared" si="13"/>
        <v>7245.234000000001</v>
      </c>
      <c r="K142" s="72">
        <f t="shared" si="13"/>
        <v>-570.4170579908673</v>
      </c>
      <c r="L142" s="72">
        <f t="shared" si="13"/>
        <v>100.92250000000001</v>
      </c>
      <c r="M142" s="73">
        <f t="shared" si="13"/>
        <v>126.25947206050233</v>
      </c>
      <c r="N142" s="217">
        <f t="shared" si="13"/>
        <v>0</v>
      </c>
      <c r="O142" s="83">
        <f t="shared" si="13"/>
        <v>6901.998914069634</v>
      </c>
      <c r="P142" s="74">
        <f t="shared" si="13"/>
        <v>277.85591618150715</v>
      </c>
    </row>
    <row r="145" spans="9:12" ht="15">
      <c r="I145" s="92"/>
      <c r="L145" s="92"/>
    </row>
  </sheetData>
  <mergeCells count="17">
    <mergeCell ref="C1:I1"/>
    <mergeCell ref="J1:P1"/>
    <mergeCell ref="E2:H2"/>
    <mergeCell ref="I2:I6"/>
    <mergeCell ref="C2:C5"/>
    <mergeCell ref="D2:D5"/>
    <mergeCell ref="E3:E5"/>
    <mergeCell ref="F3:F5"/>
    <mergeCell ref="O2:O6"/>
    <mergeCell ref="P2:P6"/>
    <mergeCell ref="L2:L3"/>
    <mergeCell ref="N2:N4"/>
    <mergeCell ref="G3:G5"/>
    <mergeCell ref="H3:H5"/>
    <mergeCell ref="J2:J5"/>
    <mergeCell ref="K2:K4"/>
    <mergeCell ref="M2:M4"/>
  </mergeCells>
  <dataValidations count="6">
    <dataValidation type="list" allowBlank="1" showInputMessage="1" showErrorMessage="1" sqref="E6:G6">
      <formula1>Lists!$D$2:$D$9</formula1>
    </dataValidation>
    <dataValidation type="list" allowBlank="1" showInputMessage="1" showErrorMessage="1" sqref="H6 A2 K6:N6">
      <formula1>Lists!$A$2:$A$3</formula1>
    </dataValidation>
    <dataValidation type="list" allowBlank="1" showInputMessage="1" showErrorMessage="1" sqref="L4">
      <formula1>Lists!$F$2:$F$6</formula1>
    </dataValidation>
    <dataValidation type="list" allowBlank="1" showInputMessage="1" showErrorMessage="1" sqref="J6">
      <formula1>Lists!$G$3:$G$6</formula1>
    </dataValidation>
    <dataValidation type="list" allowBlank="1" showInputMessage="1" showErrorMessage="1" sqref="N5">
      <formula1>Lists!$H$2:$H$3</formula1>
    </dataValidation>
    <dataValidation type="list" allowBlank="1" showInputMessage="1" showErrorMessage="1" sqref="C6:D6">
      <formula1>Lists!$B$2:$B$16</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959"/>
  <sheetViews>
    <sheetView zoomScale="110" zoomScaleNormal="110" workbookViewId="0" topLeftCell="A1">
      <pane xSplit="2" ySplit="2" topLeftCell="C3" activePane="bottomRight" state="frozen"/>
      <selection pane="topLeft" activeCell="AT147" sqref="AT147"/>
      <selection pane="topRight" activeCell="AT147" sqref="AT147"/>
      <selection pane="bottomLeft" activeCell="AT147" sqref="AT147"/>
      <selection pane="bottomRight" activeCell="C1" sqref="C1:F1"/>
    </sheetView>
  </sheetViews>
  <sheetFormatPr defaultColWidth="8.7109375" defaultRowHeight="15"/>
  <cols>
    <col min="1" max="1" width="8.8515625" style="1" bestFit="1" customWidth="1"/>
    <col min="2" max="2" width="32.421875" style="1" bestFit="1" customWidth="1"/>
    <col min="3" max="6" width="13.57421875" style="1" bestFit="1" customWidth="1"/>
    <col min="7" max="11" width="9.57421875" style="3" customWidth="1"/>
    <col min="12" max="21" width="9.57421875" style="1" customWidth="1"/>
    <col min="22" max="42" width="9.57421875" style="17" customWidth="1"/>
    <col min="43" max="56" width="9.57421875" style="1" customWidth="1"/>
    <col min="57" max="57" width="9.57421875" style="3" customWidth="1"/>
    <col min="58" max="63" width="9.57421875" style="1" customWidth="1"/>
    <col min="64" max="65" width="9.57421875" style="34" customWidth="1"/>
    <col min="66" max="71" width="9.57421875" style="1" customWidth="1"/>
    <col min="72" max="73" width="9.57421875" style="34" customWidth="1"/>
    <col min="74" max="81" width="16.57421875" style="1" customWidth="1"/>
    <col min="82" max="16384" width="8.7109375" style="1" customWidth="1"/>
  </cols>
  <sheetData>
    <row r="1" spans="1:77" ht="14.65" customHeight="1" thickBot="1">
      <c r="A1" s="275" t="s">
        <v>2</v>
      </c>
      <c r="B1" s="276"/>
      <c r="C1" s="282" t="s">
        <v>286</v>
      </c>
      <c r="D1" s="283"/>
      <c r="E1" s="283"/>
      <c r="F1" s="284"/>
      <c r="G1" s="277" t="s">
        <v>4</v>
      </c>
      <c r="H1" s="278"/>
      <c r="I1" s="278"/>
      <c r="J1" s="278"/>
      <c r="K1" s="278"/>
      <c r="L1" s="278"/>
      <c r="M1" s="278"/>
      <c r="N1" s="278"/>
      <c r="O1" s="278"/>
      <c r="P1" s="278"/>
      <c r="Q1" s="278"/>
      <c r="R1" s="278"/>
      <c r="S1" s="278"/>
      <c r="T1" s="278"/>
      <c r="U1" s="278"/>
      <c r="V1" s="277" t="s">
        <v>5</v>
      </c>
      <c r="W1" s="278"/>
      <c r="X1" s="278"/>
      <c r="Y1" s="278"/>
      <c r="Z1" s="278"/>
      <c r="AA1" s="278"/>
      <c r="AB1" s="278"/>
      <c r="AC1" s="278"/>
      <c r="AD1" s="278"/>
      <c r="AE1" s="278"/>
      <c r="AF1" s="278"/>
      <c r="AG1" s="278"/>
      <c r="AH1" s="278"/>
      <c r="AI1" s="285"/>
      <c r="AJ1" s="277" t="s">
        <v>165</v>
      </c>
      <c r="AK1" s="278"/>
      <c r="AL1" s="278"/>
      <c r="AM1" s="278"/>
      <c r="AN1" s="278"/>
      <c r="AO1" s="278"/>
      <c r="AP1" s="285"/>
      <c r="AQ1" s="277" t="s">
        <v>176</v>
      </c>
      <c r="AR1" s="278"/>
      <c r="AS1" s="278"/>
      <c r="AT1" s="278"/>
      <c r="AU1" s="278"/>
      <c r="AV1" s="278"/>
      <c r="AW1" s="285"/>
      <c r="AX1" s="277" t="s">
        <v>166</v>
      </c>
      <c r="AY1" s="278"/>
      <c r="AZ1" s="278"/>
      <c r="BA1" s="278"/>
      <c r="BB1" s="278"/>
      <c r="BC1" s="278"/>
      <c r="BD1" s="285"/>
      <c r="BE1" s="286" t="s">
        <v>153</v>
      </c>
      <c r="BF1" s="279" t="s">
        <v>167</v>
      </c>
      <c r="BG1" s="280"/>
      <c r="BH1" s="280"/>
      <c r="BI1" s="280"/>
      <c r="BJ1" s="280"/>
      <c r="BK1" s="280"/>
      <c r="BL1" s="280"/>
      <c r="BM1" s="281"/>
      <c r="BN1" s="279" t="s">
        <v>168</v>
      </c>
      <c r="BO1" s="280"/>
      <c r="BP1" s="280"/>
      <c r="BQ1" s="280"/>
      <c r="BR1" s="280"/>
      <c r="BS1" s="280"/>
      <c r="BT1" s="280"/>
      <c r="BU1" s="281"/>
      <c r="BV1" s="279" t="s">
        <v>181</v>
      </c>
      <c r="BW1" s="280"/>
      <c r="BX1" s="280"/>
      <c r="BY1" s="281"/>
    </row>
    <row r="2" spans="1:77" ht="15" customHeight="1" thickBot="1">
      <c r="A2" s="11" t="s">
        <v>7</v>
      </c>
      <c r="B2" s="12" t="s">
        <v>8</v>
      </c>
      <c r="C2" s="220" t="s">
        <v>195</v>
      </c>
      <c r="D2" s="221" t="s">
        <v>196</v>
      </c>
      <c r="E2" s="221" t="s">
        <v>190</v>
      </c>
      <c r="F2" s="222" t="s">
        <v>191</v>
      </c>
      <c r="G2" s="18" t="s">
        <v>147</v>
      </c>
      <c r="H2" s="19" t="s">
        <v>156</v>
      </c>
      <c r="I2" s="13" t="s">
        <v>157</v>
      </c>
      <c r="J2" s="18" t="s">
        <v>158</v>
      </c>
      <c r="K2" s="13" t="s">
        <v>155</v>
      </c>
      <c r="L2" s="18" t="s">
        <v>6</v>
      </c>
      <c r="M2" s="13" t="s">
        <v>148</v>
      </c>
      <c r="N2" s="18" t="s">
        <v>149</v>
      </c>
      <c r="O2" s="13" t="s">
        <v>150</v>
      </c>
      <c r="P2" s="18" t="s">
        <v>159</v>
      </c>
      <c r="Q2" s="13" t="s">
        <v>160</v>
      </c>
      <c r="R2" s="18" t="s">
        <v>161</v>
      </c>
      <c r="S2" s="13" t="s">
        <v>162</v>
      </c>
      <c r="T2" s="13" t="s">
        <v>163</v>
      </c>
      <c r="U2" s="18" t="s">
        <v>164</v>
      </c>
      <c r="V2" s="23" t="s">
        <v>156</v>
      </c>
      <c r="W2" s="20" t="s">
        <v>157</v>
      </c>
      <c r="X2" s="18" t="s">
        <v>158</v>
      </c>
      <c r="Y2" s="20" t="s">
        <v>155</v>
      </c>
      <c r="Z2" s="18" t="s">
        <v>6</v>
      </c>
      <c r="AA2" s="20" t="s">
        <v>148</v>
      </c>
      <c r="AB2" s="18" t="s">
        <v>149</v>
      </c>
      <c r="AC2" s="20" t="s">
        <v>150</v>
      </c>
      <c r="AD2" s="18" t="s">
        <v>159</v>
      </c>
      <c r="AE2" s="20" t="s">
        <v>160</v>
      </c>
      <c r="AF2" s="18" t="s">
        <v>161</v>
      </c>
      <c r="AG2" s="20" t="s">
        <v>162</v>
      </c>
      <c r="AH2" s="20" t="s">
        <v>163</v>
      </c>
      <c r="AI2" s="14" t="s">
        <v>164</v>
      </c>
      <c r="AJ2" s="23" t="s">
        <v>156</v>
      </c>
      <c r="AK2" s="20" t="s">
        <v>157</v>
      </c>
      <c r="AL2" s="18" t="s">
        <v>158</v>
      </c>
      <c r="AM2" s="20" t="s">
        <v>155</v>
      </c>
      <c r="AN2" s="18" t="s">
        <v>6</v>
      </c>
      <c r="AO2" s="20" t="s">
        <v>148</v>
      </c>
      <c r="AP2" s="14" t="s">
        <v>149</v>
      </c>
      <c r="AQ2" s="23" t="s">
        <v>156</v>
      </c>
      <c r="AR2" s="20" t="s">
        <v>157</v>
      </c>
      <c r="AS2" s="20" t="s">
        <v>158</v>
      </c>
      <c r="AT2" s="45" t="s">
        <v>155</v>
      </c>
      <c r="AU2" s="20" t="s">
        <v>6</v>
      </c>
      <c r="AV2" s="45" t="s">
        <v>148</v>
      </c>
      <c r="AW2" s="46" t="s">
        <v>149</v>
      </c>
      <c r="AX2" s="23" t="s">
        <v>156</v>
      </c>
      <c r="AY2" s="20" t="s">
        <v>157</v>
      </c>
      <c r="AZ2" s="18" t="s">
        <v>158</v>
      </c>
      <c r="BA2" s="20" t="s">
        <v>155</v>
      </c>
      <c r="BB2" s="18" t="s">
        <v>6</v>
      </c>
      <c r="BC2" s="20" t="s">
        <v>148</v>
      </c>
      <c r="BD2" s="14" t="s">
        <v>149</v>
      </c>
      <c r="BE2" s="287"/>
      <c r="BF2" s="35" t="s">
        <v>169</v>
      </c>
      <c r="BG2" s="39" t="s">
        <v>170</v>
      </c>
      <c r="BH2" s="37" t="s">
        <v>171</v>
      </c>
      <c r="BI2" s="39" t="s">
        <v>172</v>
      </c>
      <c r="BJ2" s="37" t="s">
        <v>173</v>
      </c>
      <c r="BK2" s="39" t="s">
        <v>174</v>
      </c>
      <c r="BL2" s="37" t="s">
        <v>175</v>
      </c>
      <c r="BM2" s="40" t="s">
        <v>6</v>
      </c>
      <c r="BN2" s="44" t="s">
        <v>169</v>
      </c>
      <c r="BO2" s="37" t="s">
        <v>170</v>
      </c>
      <c r="BP2" s="39" t="s">
        <v>171</v>
      </c>
      <c r="BQ2" s="37" t="s">
        <v>172</v>
      </c>
      <c r="BR2" s="39" t="s">
        <v>173</v>
      </c>
      <c r="BS2" s="37" t="s">
        <v>174</v>
      </c>
      <c r="BT2" s="39" t="s">
        <v>175</v>
      </c>
      <c r="BU2" s="40" t="s">
        <v>6</v>
      </c>
      <c r="BV2" s="35" t="s">
        <v>179</v>
      </c>
      <c r="BW2" s="39" t="s">
        <v>178</v>
      </c>
      <c r="BX2" s="39" t="s">
        <v>180</v>
      </c>
      <c r="BY2" s="42" t="s">
        <v>182</v>
      </c>
    </row>
    <row r="3" spans="1:77" ht="15">
      <c r="A3" s="15">
        <v>10005</v>
      </c>
      <c r="B3" s="48" t="s">
        <v>10</v>
      </c>
      <c r="C3" s="87">
        <v>0.556</v>
      </c>
      <c r="D3" s="84">
        <v>0.523</v>
      </c>
      <c r="E3" s="85">
        <v>0.556</v>
      </c>
      <c r="F3" s="88">
        <v>0.548</v>
      </c>
      <c r="G3" s="26">
        <v>0.5351775956284153</v>
      </c>
      <c r="H3" s="29">
        <v>0.6516803652968037</v>
      </c>
      <c r="I3" s="27">
        <v>0.6524691780821918</v>
      </c>
      <c r="J3" s="29">
        <v>0.6803334471766849</v>
      </c>
      <c r="K3" s="27">
        <v>0.6887400684931506</v>
      </c>
      <c r="L3" s="29">
        <v>0.6887400684931506</v>
      </c>
      <c r="M3" s="27">
        <v>0.6887399543378995</v>
      </c>
      <c r="N3" s="29">
        <v>0.6839661885245901</v>
      </c>
      <c r="O3" s="27">
        <v>0.688739611872146</v>
      </c>
      <c r="P3" s="29">
        <v>0.6887400684931506</v>
      </c>
      <c r="Q3" s="27">
        <v>0.6887400684931506</v>
      </c>
      <c r="R3" s="29">
        <v>0.6839664162112932</v>
      </c>
      <c r="S3" s="27">
        <v>0.6887397260273972</v>
      </c>
      <c r="T3" s="27">
        <v>0.6887397260273972</v>
      </c>
      <c r="U3" s="29">
        <v>0.688739611872146</v>
      </c>
      <c r="V3" s="31">
        <v>0</v>
      </c>
      <c r="W3" s="7">
        <v>0</v>
      </c>
      <c r="X3" s="6">
        <v>0</v>
      </c>
      <c r="Y3" s="7">
        <v>0</v>
      </c>
      <c r="Z3" s="6">
        <v>0</v>
      </c>
      <c r="AA3" s="7">
        <v>0</v>
      </c>
      <c r="AB3" s="6">
        <v>0</v>
      </c>
      <c r="AC3" s="7">
        <v>0</v>
      </c>
      <c r="AD3" s="6">
        <v>0</v>
      </c>
      <c r="AE3" s="7">
        <v>0</v>
      </c>
      <c r="AF3" s="6">
        <v>0</v>
      </c>
      <c r="AG3" s="7">
        <v>0</v>
      </c>
      <c r="AH3" s="7">
        <v>0</v>
      </c>
      <c r="AI3" s="8">
        <v>0</v>
      </c>
      <c r="AJ3" s="31">
        <v>0</v>
      </c>
      <c r="AK3" s="7">
        <v>0</v>
      </c>
      <c r="AL3" s="6">
        <v>0</v>
      </c>
      <c r="AM3" s="7">
        <v>0</v>
      </c>
      <c r="AN3" s="6">
        <v>0</v>
      </c>
      <c r="AO3" s="7">
        <v>0</v>
      </c>
      <c r="AP3" s="8">
        <v>0</v>
      </c>
      <c r="AQ3" s="24">
        <v>0</v>
      </c>
      <c r="AR3" s="21">
        <v>0</v>
      </c>
      <c r="AS3" s="21">
        <v>0</v>
      </c>
      <c r="AT3" s="25">
        <v>0</v>
      </c>
      <c r="AU3" s="21">
        <v>0</v>
      </c>
      <c r="AV3" s="25">
        <v>0</v>
      </c>
      <c r="AW3" s="47">
        <v>0</v>
      </c>
      <c r="AX3" s="24">
        <v>0</v>
      </c>
      <c r="AY3" s="21">
        <v>0</v>
      </c>
      <c r="AZ3" s="25">
        <v>0</v>
      </c>
      <c r="BA3" s="21">
        <v>0</v>
      </c>
      <c r="BB3" s="25">
        <v>0</v>
      </c>
      <c r="BC3" s="21">
        <v>0</v>
      </c>
      <c r="BD3" s="22">
        <v>0</v>
      </c>
      <c r="BE3" s="119">
        <v>0</v>
      </c>
      <c r="BF3" s="31">
        <v>0</v>
      </c>
      <c r="BG3" s="7">
        <v>0.013</v>
      </c>
      <c r="BH3" s="6">
        <v>0</v>
      </c>
      <c r="BI3" s="7">
        <v>0.001</v>
      </c>
      <c r="BJ3" s="6">
        <v>0</v>
      </c>
      <c r="BK3" s="7">
        <v>0.0005</v>
      </c>
      <c r="BL3" s="7">
        <v>0.0005</v>
      </c>
      <c r="BM3" s="10">
        <v>0.00025</v>
      </c>
      <c r="BN3" s="9">
        <v>0</v>
      </c>
      <c r="BO3" s="6">
        <v>0</v>
      </c>
      <c r="BP3" s="7">
        <v>0</v>
      </c>
      <c r="BQ3" s="6">
        <v>0</v>
      </c>
      <c r="BR3" s="7">
        <v>0</v>
      </c>
      <c r="BS3" s="3">
        <v>0</v>
      </c>
      <c r="BT3" s="60">
        <v>0</v>
      </c>
      <c r="BU3" s="41">
        <v>0</v>
      </c>
      <c r="BV3" s="24">
        <v>0</v>
      </c>
      <c r="BW3" s="21">
        <v>0</v>
      </c>
      <c r="BX3" s="21">
        <v>0</v>
      </c>
      <c r="BY3" s="22">
        <v>0</v>
      </c>
    </row>
    <row r="4" spans="1:77" ht="15">
      <c r="A4" s="15">
        <v>10015</v>
      </c>
      <c r="B4" s="48" t="s">
        <v>11</v>
      </c>
      <c r="C4" s="87">
        <v>0.582</v>
      </c>
      <c r="D4" s="84">
        <v>0.547</v>
      </c>
      <c r="E4" s="85">
        <v>0.582</v>
      </c>
      <c r="F4" s="88">
        <v>0.573</v>
      </c>
      <c r="G4" s="26">
        <v>0.5695582877959927</v>
      </c>
      <c r="H4" s="29">
        <v>0.5833477168949771</v>
      </c>
      <c r="I4" s="27">
        <v>0.5833477168949771</v>
      </c>
      <c r="J4" s="29">
        <v>0.5823247950819673</v>
      </c>
      <c r="K4" s="27">
        <v>0.5833477168949771</v>
      </c>
      <c r="L4" s="29">
        <v>0.5833477168949771</v>
      </c>
      <c r="M4" s="27">
        <v>0.5833477168949771</v>
      </c>
      <c r="N4" s="29">
        <v>0.5823247950819673</v>
      </c>
      <c r="O4" s="27">
        <v>0.5833477168949771</v>
      </c>
      <c r="P4" s="29">
        <v>0.5833477168949771</v>
      </c>
      <c r="Q4" s="27">
        <v>0.5833477168949771</v>
      </c>
      <c r="R4" s="29">
        <v>0.5823247950819673</v>
      </c>
      <c r="S4" s="27">
        <v>0.5833477168949771</v>
      </c>
      <c r="T4" s="27">
        <v>0.5833477168949771</v>
      </c>
      <c r="U4" s="29">
        <v>0.5833477168949771</v>
      </c>
      <c r="V4" s="31">
        <v>0</v>
      </c>
      <c r="W4" s="7">
        <v>0</v>
      </c>
      <c r="X4" s="6">
        <v>0</v>
      </c>
      <c r="Y4" s="7">
        <v>0</v>
      </c>
      <c r="Z4" s="6">
        <v>0</v>
      </c>
      <c r="AA4" s="7">
        <v>0</v>
      </c>
      <c r="AB4" s="6">
        <v>0</v>
      </c>
      <c r="AC4" s="7">
        <v>0</v>
      </c>
      <c r="AD4" s="6">
        <v>0</v>
      </c>
      <c r="AE4" s="7">
        <v>0</v>
      </c>
      <c r="AF4" s="6">
        <v>0</v>
      </c>
      <c r="AG4" s="7">
        <v>0</v>
      </c>
      <c r="AH4" s="7">
        <v>0</v>
      </c>
      <c r="AI4" s="8">
        <v>0</v>
      </c>
      <c r="AJ4" s="31">
        <v>0</v>
      </c>
      <c r="AK4" s="7">
        <v>0</v>
      </c>
      <c r="AL4" s="6">
        <v>0</v>
      </c>
      <c r="AM4" s="7">
        <v>0</v>
      </c>
      <c r="AN4" s="6">
        <v>0</v>
      </c>
      <c r="AO4" s="7">
        <v>0</v>
      </c>
      <c r="AP4" s="8">
        <v>0</v>
      </c>
      <c r="AQ4" s="24">
        <v>0</v>
      </c>
      <c r="AR4" s="21">
        <v>0</v>
      </c>
      <c r="AS4" s="21">
        <v>0</v>
      </c>
      <c r="AT4" s="25">
        <v>0</v>
      </c>
      <c r="AU4" s="21">
        <v>0</v>
      </c>
      <c r="AV4" s="25">
        <v>0</v>
      </c>
      <c r="AW4" s="47">
        <v>0</v>
      </c>
      <c r="AX4" s="24">
        <v>0</v>
      </c>
      <c r="AY4" s="21">
        <v>0</v>
      </c>
      <c r="AZ4" s="25">
        <v>0</v>
      </c>
      <c r="BA4" s="21">
        <v>0</v>
      </c>
      <c r="BB4" s="25">
        <v>0</v>
      </c>
      <c r="BC4" s="21">
        <v>0</v>
      </c>
      <c r="BD4" s="22">
        <v>0</v>
      </c>
      <c r="BE4" s="119">
        <v>0</v>
      </c>
      <c r="BF4" s="31">
        <v>0</v>
      </c>
      <c r="BG4" s="7">
        <v>0.021</v>
      </c>
      <c r="BH4" s="6">
        <v>0</v>
      </c>
      <c r="BI4" s="7">
        <v>0</v>
      </c>
      <c r="BJ4" s="6">
        <v>0.001</v>
      </c>
      <c r="BK4" s="7">
        <v>0.0005</v>
      </c>
      <c r="BL4" s="7">
        <v>0.0005</v>
      </c>
      <c r="BM4" s="10">
        <v>0.00025</v>
      </c>
      <c r="BN4" s="9">
        <v>0</v>
      </c>
      <c r="BO4" s="6">
        <v>0</v>
      </c>
      <c r="BP4" s="7">
        <v>0</v>
      </c>
      <c r="BQ4" s="6">
        <v>0</v>
      </c>
      <c r="BR4" s="7">
        <v>0</v>
      </c>
      <c r="BS4" s="3">
        <v>0</v>
      </c>
      <c r="BT4" s="60">
        <v>0</v>
      </c>
      <c r="BU4" s="41">
        <v>0</v>
      </c>
      <c r="BV4" s="24">
        <v>0</v>
      </c>
      <c r="BW4" s="21">
        <v>0</v>
      </c>
      <c r="BX4" s="21">
        <v>0</v>
      </c>
      <c r="BY4" s="22">
        <v>0</v>
      </c>
    </row>
    <row r="5" spans="1:77" ht="15">
      <c r="A5" s="15">
        <v>10024</v>
      </c>
      <c r="B5" s="48" t="s">
        <v>12</v>
      </c>
      <c r="C5" s="87">
        <v>204.282</v>
      </c>
      <c r="D5" s="84">
        <v>192.001</v>
      </c>
      <c r="E5" s="85">
        <v>203.92</v>
      </c>
      <c r="F5" s="88">
        <v>200.923</v>
      </c>
      <c r="G5" s="26">
        <v>194.98938843351547</v>
      </c>
      <c r="H5" s="29">
        <v>209.96722500000004</v>
      </c>
      <c r="I5" s="27">
        <v>209.98174771689503</v>
      </c>
      <c r="J5" s="29">
        <v>206.0514775728597</v>
      </c>
      <c r="K5" s="27">
        <v>206.8860819634703</v>
      </c>
      <c r="L5" s="29">
        <v>207.45154303652967</v>
      </c>
      <c r="M5" s="27">
        <v>208.167147260274</v>
      </c>
      <c r="N5" s="29">
        <v>207.73219262295083</v>
      </c>
      <c r="O5" s="27">
        <v>208.40779589041097</v>
      </c>
      <c r="P5" s="29">
        <v>208.87934589041092</v>
      </c>
      <c r="Q5" s="27">
        <v>209.87657146118724</v>
      </c>
      <c r="R5" s="29">
        <v>210.12369091530053</v>
      </c>
      <c r="S5" s="27">
        <v>211.86777168949777</v>
      </c>
      <c r="T5" s="27">
        <v>212.78847682648401</v>
      </c>
      <c r="U5" s="29">
        <v>214.02114349315067</v>
      </c>
      <c r="V5" s="31">
        <v>0</v>
      </c>
      <c r="W5" s="7">
        <v>0</v>
      </c>
      <c r="X5" s="6">
        <v>0</v>
      </c>
      <c r="Y5" s="7">
        <v>0</v>
      </c>
      <c r="Z5" s="6">
        <v>0</v>
      </c>
      <c r="AA5" s="7">
        <v>0</v>
      </c>
      <c r="AB5" s="6">
        <v>0</v>
      </c>
      <c r="AC5" s="7">
        <v>0</v>
      </c>
      <c r="AD5" s="6">
        <v>0</v>
      </c>
      <c r="AE5" s="7">
        <v>0</v>
      </c>
      <c r="AF5" s="6">
        <v>0</v>
      </c>
      <c r="AG5" s="7">
        <v>0</v>
      </c>
      <c r="AH5" s="7">
        <v>0</v>
      </c>
      <c r="AI5" s="8">
        <v>0</v>
      </c>
      <c r="AJ5" s="31">
        <v>0.9188356164383562</v>
      </c>
      <c r="AK5" s="7">
        <v>0.9188356164383562</v>
      </c>
      <c r="AL5" s="6">
        <v>0.9181466302367942</v>
      </c>
      <c r="AM5" s="7">
        <v>0.9188356164383562</v>
      </c>
      <c r="AN5" s="6">
        <v>0.9188356164383562</v>
      </c>
      <c r="AO5" s="7">
        <v>0.9188356164383562</v>
      </c>
      <c r="AP5" s="8">
        <v>0.9181466302367942</v>
      </c>
      <c r="AQ5" s="24">
        <v>0</v>
      </c>
      <c r="AR5" s="21">
        <v>0</v>
      </c>
      <c r="AS5" s="21">
        <v>0</v>
      </c>
      <c r="AT5" s="25">
        <v>0</v>
      </c>
      <c r="AU5" s="21">
        <v>0</v>
      </c>
      <c r="AV5" s="25">
        <v>0</v>
      </c>
      <c r="AW5" s="47">
        <v>0</v>
      </c>
      <c r="AX5" s="24">
        <v>0</v>
      </c>
      <c r="AY5" s="21">
        <v>0</v>
      </c>
      <c r="AZ5" s="25">
        <v>0</v>
      </c>
      <c r="BA5" s="21">
        <v>0</v>
      </c>
      <c r="BB5" s="25">
        <v>0</v>
      </c>
      <c r="BC5" s="21">
        <v>0</v>
      </c>
      <c r="BD5" s="22">
        <v>0</v>
      </c>
      <c r="BE5" s="119">
        <v>0</v>
      </c>
      <c r="BF5" s="31">
        <v>5.833</v>
      </c>
      <c r="BG5" s="7">
        <v>4.519</v>
      </c>
      <c r="BH5" s="6">
        <v>5.358</v>
      </c>
      <c r="BI5" s="7">
        <v>4.117</v>
      </c>
      <c r="BJ5" s="6">
        <v>1.924</v>
      </c>
      <c r="BK5" s="7">
        <v>3.0205</v>
      </c>
      <c r="BL5" s="7">
        <v>3.0205</v>
      </c>
      <c r="BM5" s="10">
        <v>1.51025</v>
      </c>
      <c r="BN5" s="9">
        <v>2.295</v>
      </c>
      <c r="BO5" s="6">
        <v>0.067</v>
      </c>
      <c r="BP5" s="7">
        <v>0.152</v>
      </c>
      <c r="BQ5" s="6">
        <v>0.31</v>
      </c>
      <c r="BR5" s="7">
        <v>0.027</v>
      </c>
      <c r="BS5" s="3">
        <v>0.1685</v>
      </c>
      <c r="BT5" s="60">
        <v>0.1685</v>
      </c>
      <c r="BU5" s="41">
        <v>0.08425</v>
      </c>
      <c r="BV5" s="24">
        <v>2.8510000000000004</v>
      </c>
      <c r="BW5" s="21">
        <v>3.0195000000000003</v>
      </c>
      <c r="BX5" s="21">
        <v>3.27225</v>
      </c>
      <c r="BY5" s="22">
        <v>0.42125</v>
      </c>
    </row>
    <row r="6" spans="1:77" ht="15">
      <c r="A6" s="15">
        <v>10025</v>
      </c>
      <c r="B6" s="48" t="s">
        <v>13</v>
      </c>
      <c r="C6" s="87">
        <v>60.549</v>
      </c>
      <c r="D6" s="84">
        <v>56.909</v>
      </c>
      <c r="E6" s="85">
        <v>60.549</v>
      </c>
      <c r="F6" s="88">
        <v>59.659</v>
      </c>
      <c r="G6" s="26">
        <v>66.82752732240438</v>
      </c>
      <c r="H6" s="29">
        <v>67.01557842465753</v>
      </c>
      <c r="I6" s="27">
        <v>67.88498219178081</v>
      </c>
      <c r="J6" s="29">
        <v>64.32395298269581</v>
      </c>
      <c r="K6" s="27">
        <v>64.53708253424658</v>
      </c>
      <c r="L6" s="29">
        <v>64.75091815068494</v>
      </c>
      <c r="M6" s="27">
        <v>64.96048595890412</v>
      </c>
      <c r="N6" s="29">
        <v>64.82116985428051</v>
      </c>
      <c r="O6" s="27">
        <v>65.0272712328767</v>
      </c>
      <c r="P6" s="29">
        <v>65.24195776255706</v>
      </c>
      <c r="Q6" s="27">
        <v>65.45654143835615</v>
      </c>
      <c r="R6" s="29">
        <v>65.43425295992714</v>
      </c>
      <c r="S6" s="27">
        <v>65.71196997716896</v>
      </c>
      <c r="T6" s="27">
        <v>65.67837488584475</v>
      </c>
      <c r="U6" s="29">
        <v>65.87005924657535</v>
      </c>
      <c r="V6" s="31">
        <v>0</v>
      </c>
      <c r="W6" s="7">
        <v>0</v>
      </c>
      <c r="X6" s="6">
        <v>0</v>
      </c>
      <c r="Y6" s="7">
        <v>0</v>
      </c>
      <c r="Z6" s="6">
        <v>0</v>
      </c>
      <c r="AA6" s="7">
        <v>0</v>
      </c>
      <c r="AB6" s="6">
        <v>0</v>
      </c>
      <c r="AC6" s="7">
        <v>0</v>
      </c>
      <c r="AD6" s="6">
        <v>0</v>
      </c>
      <c r="AE6" s="7">
        <v>0</v>
      </c>
      <c r="AF6" s="6">
        <v>0</v>
      </c>
      <c r="AG6" s="7">
        <v>0</v>
      </c>
      <c r="AH6" s="7">
        <v>0</v>
      </c>
      <c r="AI6" s="8">
        <v>0</v>
      </c>
      <c r="AJ6" s="31">
        <v>0</v>
      </c>
      <c r="AK6" s="7">
        <v>0</v>
      </c>
      <c r="AL6" s="6">
        <v>0</v>
      </c>
      <c r="AM6" s="7">
        <v>0</v>
      </c>
      <c r="AN6" s="6">
        <v>0</v>
      </c>
      <c r="AO6" s="7">
        <v>0</v>
      </c>
      <c r="AP6" s="8">
        <v>0</v>
      </c>
      <c r="AQ6" s="24">
        <v>0</v>
      </c>
      <c r="AR6" s="21">
        <v>0</v>
      </c>
      <c r="AS6" s="21">
        <v>0</v>
      </c>
      <c r="AT6" s="25">
        <v>0</v>
      </c>
      <c r="AU6" s="21">
        <v>0</v>
      </c>
      <c r="AV6" s="25">
        <v>0</v>
      </c>
      <c r="AW6" s="47">
        <v>0</v>
      </c>
      <c r="AX6" s="24">
        <v>0</v>
      </c>
      <c r="AY6" s="21">
        <v>0</v>
      </c>
      <c r="AZ6" s="25">
        <v>0</v>
      </c>
      <c r="BA6" s="21">
        <v>0</v>
      </c>
      <c r="BB6" s="25">
        <v>0</v>
      </c>
      <c r="BC6" s="21">
        <v>0</v>
      </c>
      <c r="BD6" s="22">
        <v>0</v>
      </c>
      <c r="BE6" s="119">
        <v>0</v>
      </c>
      <c r="BF6" s="31">
        <v>0.708</v>
      </c>
      <c r="BG6" s="7">
        <v>0.803</v>
      </c>
      <c r="BH6" s="6">
        <v>0.497</v>
      </c>
      <c r="BI6" s="7">
        <v>1.895</v>
      </c>
      <c r="BJ6" s="6">
        <v>0.876</v>
      </c>
      <c r="BK6" s="7">
        <v>1.3855</v>
      </c>
      <c r="BL6" s="7">
        <v>1.3855</v>
      </c>
      <c r="BM6" s="10">
        <v>0.69275</v>
      </c>
      <c r="BN6" s="9">
        <v>0.015</v>
      </c>
      <c r="BO6" s="6">
        <v>0.008</v>
      </c>
      <c r="BP6" s="7">
        <v>0.039</v>
      </c>
      <c r="BQ6" s="6">
        <v>0.484</v>
      </c>
      <c r="BR6" s="7">
        <v>0.048</v>
      </c>
      <c r="BS6" s="3">
        <v>0.266</v>
      </c>
      <c r="BT6" s="60">
        <v>0.266</v>
      </c>
      <c r="BU6" s="41">
        <v>0.133</v>
      </c>
      <c r="BV6" s="24">
        <v>0.5940000000000001</v>
      </c>
      <c r="BW6" s="21">
        <v>0.8600000000000001</v>
      </c>
      <c r="BX6" s="21">
        <v>1.2590000000000001</v>
      </c>
      <c r="BY6" s="22">
        <v>0.665</v>
      </c>
    </row>
    <row r="7" spans="1:77" ht="15">
      <c r="A7" s="15">
        <v>10027</v>
      </c>
      <c r="B7" s="48" t="s">
        <v>14</v>
      </c>
      <c r="C7" s="87">
        <v>62.107</v>
      </c>
      <c r="D7" s="84">
        <v>58.373</v>
      </c>
      <c r="E7" s="85">
        <v>62.107</v>
      </c>
      <c r="F7" s="88">
        <v>61.194</v>
      </c>
      <c r="G7" s="26">
        <v>59.346197632058285</v>
      </c>
      <c r="H7" s="29">
        <v>66.27039280821916</v>
      </c>
      <c r="I7" s="27">
        <v>66.58574794520548</v>
      </c>
      <c r="J7" s="29">
        <v>67.79147996357013</v>
      </c>
      <c r="K7" s="27">
        <v>68.21645753424659</v>
      </c>
      <c r="L7" s="29">
        <v>68.5318147260274</v>
      </c>
      <c r="M7" s="27">
        <v>68.84717180365297</v>
      </c>
      <c r="N7" s="29">
        <v>69.04945548724955</v>
      </c>
      <c r="O7" s="27">
        <v>69.47788047945205</v>
      </c>
      <c r="P7" s="29">
        <v>69.79323538812785</v>
      </c>
      <c r="Q7" s="27">
        <v>70.10859235159818</v>
      </c>
      <c r="R7" s="29">
        <v>70.3074304417122</v>
      </c>
      <c r="S7" s="27">
        <v>70.73930194063928</v>
      </c>
      <c r="T7" s="27">
        <v>71.05465616438356</v>
      </c>
      <c r="U7" s="29">
        <v>71.37001232876713</v>
      </c>
      <c r="V7" s="31">
        <v>0</v>
      </c>
      <c r="W7" s="7">
        <v>0</v>
      </c>
      <c r="X7" s="6">
        <v>0</v>
      </c>
      <c r="Y7" s="7">
        <v>0</v>
      </c>
      <c r="Z7" s="6">
        <v>0</v>
      </c>
      <c r="AA7" s="7">
        <v>0</v>
      </c>
      <c r="AB7" s="6">
        <v>0</v>
      </c>
      <c r="AC7" s="7">
        <v>0</v>
      </c>
      <c r="AD7" s="6">
        <v>0</v>
      </c>
      <c r="AE7" s="7">
        <v>0</v>
      </c>
      <c r="AF7" s="6">
        <v>0</v>
      </c>
      <c r="AG7" s="7">
        <v>0</v>
      </c>
      <c r="AH7" s="7">
        <v>0</v>
      </c>
      <c r="AI7" s="8">
        <v>0</v>
      </c>
      <c r="AJ7" s="31">
        <v>0</v>
      </c>
      <c r="AK7" s="7">
        <v>0</v>
      </c>
      <c r="AL7" s="6">
        <v>0</v>
      </c>
      <c r="AM7" s="7">
        <v>0</v>
      </c>
      <c r="AN7" s="6">
        <v>0</v>
      </c>
      <c r="AO7" s="7">
        <v>0</v>
      </c>
      <c r="AP7" s="8">
        <v>0</v>
      </c>
      <c r="AQ7" s="24">
        <v>0</v>
      </c>
      <c r="AR7" s="21">
        <v>0</v>
      </c>
      <c r="AS7" s="21">
        <v>0</v>
      </c>
      <c r="AT7" s="25">
        <v>0</v>
      </c>
      <c r="AU7" s="21">
        <v>0</v>
      </c>
      <c r="AV7" s="25">
        <v>0</v>
      </c>
      <c r="AW7" s="47">
        <v>0</v>
      </c>
      <c r="AX7" s="24">
        <v>0</v>
      </c>
      <c r="AY7" s="21">
        <v>0</v>
      </c>
      <c r="AZ7" s="25">
        <v>0</v>
      </c>
      <c r="BA7" s="21">
        <v>0</v>
      </c>
      <c r="BB7" s="25">
        <v>0</v>
      </c>
      <c r="BC7" s="21">
        <v>0</v>
      </c>
      <c r="BD7" s="22">
        <v>0</v>
      </c>
      <c r="BE7" s="119">
        <v>0</v>
      </c>
      <c r="BF7" s="31">
        <v>0.665</v>
      </c>
      <c r="BG7" s="7">
        <v>1.019</v>
      </c>
      <c r="BH7" s="6">
        <v>0.812</v>
      </c>
      <c r="BI7" s="7">
        <v>0.975</v>
      </c>
      <c r="BJ7" s="6">
        <v>0.586</v>
      </c>
      <c r="BK7" s="7">
        <v>0.7805</v>
      </c>
      <c r="BL7" s="7">
        <v>0.7805</v>
      </c>
      <c r="BM7" s="10">
        <v>0.39025</v>
      </c>
      <c r="BN7" s="9">
        <v>0.006</v>
      </c>
      <c r="BO7" s="6">
        <v>0</v>
      </c>
      <c r="BP7" s="7">
        <v>0</v>
      </c>
      <c r="BQ7" s="6">
        <v>0</v>
      </c>
      <c r="BR7" s="7">
        <v>0</v>
      </c>
      <c r="BS7" s="3">
        <v>0</v>
      </c>
      <c r="BT7" s="60">
        <v>0</v>
      </c>
      <c r="BU7" s="41">
        <v>0</v>
      </c>
      <c r="BV7" s="24">
        <v>0.006</v>
      </c>
      <c r="BW7" s="21">
        <v>0.006</v>
      </c>
      <c r="BX7" s="21">
        <v>0.006</v>
      </c>
      <c r="BY7" s="22">
        <v>0</v>
      </c>
    </row>
    <row r="8" spans="1:77" ht="15">
      <c r="A8" s="15">
        <v>10029</v>
      </c>
      <c r="B8" s="48" t="s">
        <v>15</v>
      </c>
      <c r="C8" s="87">
        <v>17.879</v>
      </c>
      <c r="D8" s="84">
        <v>16.804</v>
      </c>
      <c r="E8" s="85">
        <v>17.879</v>
      </c>
      <c r="F8" s="88">
        <v>17.616</v>
      </c>
      <c r="G8" s="26">
        <v>18.87363387978142</v>
      </c>
      <c r="H8" s="29">
        <v>20.350107762557077</v>
      </c>
      <c r="I8" s="27">
        <v>20.350107762557077</v>
      </c>
      <c r="J8" s="29">
        <v>21.678668374316942</v>
      </c>
      <c r="K8" s="27">
        <v>21.673903196347037</v>
      </c>
      <c r="L8" s="29">
        <v>21.67390308219179</v>
      </c>
      <c r="M8" s="27">
        <v>21.673903310502286</v>
      </c>
      <c r="N8" s="29">
        <v>21.678668715847</v>
      </c>
      <c r="O8" s="27">
        <v>21.673903310502283</v>
      </c>
      <c r="P8" s="29">
        <v>21.67390308219178</v>
      </c>
      <c r="Q8" s="27">
        <v>21.673903196347037</v>
      </c>
      <c r="R8" s="29">
        <v>21.678668260473593</v>
      </c>
      <c r="S8" s="27">
        <v>21.673903538812787</v>
      </c>
      <c r="T8" s="27">
        <v>21.673903538812787</v>
      </c>
      <c r="U8" s="29">
        <v>21.673903310502283</v>
      </c>
      <c r="V8" s="31">
        <v>0</v>
      </c>
      <c r="W8" s="7">
        <v>0</v>
      </c>
      <c r="X8" s="6">
        <v>0</v>
      </c>
      <c r="Y8" s="7">
        <v>0</v>
      </c>
      <c r="Z8" s="6">
        <v>0</v>
      </c>
      <c r="AA8" s="7">
        <v>0</v>
      </c>
      <c r="AB8" s="6">
        <v>0</v>
      </c>
      <c r="AC8" s="7">
        <v>0</v>
      </c>
      <c r="AD8" s="6">
        <v>0</v>
      </c>
      <c r="AE8" s="7">
        <v>0</v>
      </c>
      <c r="AF8" s="6">
        <v>0</v>
      </c>
      <c r="AG8" s="7">
        <v>0</v>
      </c>
      <c r="AH8" s="7">
        <v>0</v>
      </c>
      <c r="AI8" s="8">
        <v>0</v>
      </c>
      <c r="AJ8" s="31">
        <v>0</v>
      </c>
      <c r="AK8" s="7">
        <v>0</v>
      </c>
      <c r="AL8" s="6">
        <v>0</v>
      </c>
      <c r="AM8" s="7">
        <v>0</v>
      </c>
      <c r="AN8" s="6">
        <v>0</v>
      </c>
      <c r="AO8" s="7">
        <v>0</v>
      </c>
      <c r="AP8" s="8">
        <v>0</v>
      </c>
      <c r="AQ8" s="24">
        <v>0</v>
      </c>
      <c r="AR8" s="21">
        <v>0</v>
      </c>
      <c r="AS8" s="21">
        <v>0</v>
      </c>
      <c r="AT8" s="25">
        <v>0</v>
      </c>
      <c r="AU8" s="21">
        <v>0</v>
      </c>
      <c r="AV8" s="25">
        <v>0</v>
      </c>
      <c r="AW8" s="47">
        <v>0</v>
      </c>
      <c r="AX8" s="24">
        <v>0</v>
      </c>
      <c r="AY8" s="21">
        <v>0</v>
      </c>
      <c r="AZ8" s="25">
        <v>0</v>
      </c>
      <c r="BA8" s="21">
        <v>0</v>
      </c>
      <c r="BB8" s="25">
        <v>0</v>
      </c>
      <c r="BC8" s="21">
        <v>0</v>
      </c>
      <c r="BD8" s="22">
        <v>0</v>
      </c>
      <c r="BE8" s="119">
        <v>0</v>
      </c>
      <c r="BF8" s="31">
        <v>0.284</v>
      </c>
      <c r="BG8" s="7">
        <v>0.232</v>
      </c>
      <c r="BH8" s="6">
        <v>0.116</v>
      </c>
      <c r="BI8" s="7">
        <v>0.178</v>
      </c>
      <c r="BJ8" s="6">
        <v>0.153</v>
      </c>
      <c r="BK8" s="7">
        <v>0.16549999999999998</v>
      </c>
      <c r="BL8" s="7">
        <v>0.16549999999999998</v>
      </c>
      <c r="BM8" s="10">
        <v>0.08274999999999999</v>
      </c>
      <c r="BN8" s="9">
        <v>0</v>
      </c>
      <c r="BO8" s="6">
        <v>0</v>
      </c>
      <c r="BP8" s="7">
        <v>0</v>
      </c>
      <c r="BQ8" s="6">
        <v>0</v>
      </c>
      <c r="BR8" s="7">
        <v>0</v>
      </c>
      <c r="BS8" s="3">
        <v>0</v>
      </c>
      <c r="BT8" s="60">
        <v>0</v>
      </c>
      <c r="BU8" s="41">
        <v>0</v>
      </c>
      <c r="BV8" s="24">
        <v>0</v>
      </c>
      <c r="BW8" s="21">
        <v>0</v>
      </c>
      <c r="BX8" s="21">
        <v>0</v>
      </c>
      <c r="BY8" s="22">
        <v>0</v>
      </c>
    </row>
    <row r="9" spans="1:77" ht="15">
      <c r="A9" s="15">
        <v>10044</v>
      </c>
      <c r="B9" s="48" t="s">
        <v>16</v>
      </c>
      <c r="C9" s="87">
        <v>20.612</v>
      </c>
      <c r="D9" s="84">
        <v>19.373</v>
      </c>
      <c r="E9" s="85">
        <v>20.612</v>
      </c>
      <c r="F9" s="88">
        <v>20.309</v>
      </c>
      <c r="G9" s="26">
        <v>20.221311475409838</v>
      </c>
      <c r="H9" s="29">
        <v>21.85749646118721</v>
      </c>
      <c r="I9" s="27">
        <v>21.984089155251144</v>
      </c>
      <c r="J9" s="29">
        <v>23.850768214936252</v>
      </c>
      <c r="K9" s="27">
        <v>24.049530022831053</v>
      </c>
      <c r="L9" s="29">
        <v>24.2094200913242</v>
      </c>
      <c r="M9" s="27">
        <v>24.32435662100456</v>
      </c>
      <c r="N9" s="29">
        <v>24.439982240437157</v>
      </c>
      <c r="O9" s="27">
        <v>24.544341210045662</v>
      </c>
      <c r="P9" s="29">
        <v>24.64928436073059</v>
      </c>
      <c r="Q9" s="27">
        <v>24.754709132420086</v>
      </c>
      <c r="R9" s="29">
        <v>24.86072700364299</v>
      </c>
      <c r="S9" s="27">
        <v>24.967006392694064</v>
      </c>
      <c r="T9" s="27">
        <v>25.07388150684931</v>
      </c>
      <c r="U9" s="29">
        <v>25.18124246575343</v>
      </c>
      <c r="V9" s="31">
        <v>0</v>
      </c>
      <c r="W9" s="7">
        <v>0</v>
      </c>
      <c r="X9" s="6">
        <v>0</v>
      </c>
      <c r="Y9" s="7">
        <v>0</v>
      </c>
      <c r="Z9" s="6">
        <v>0</v>
      </c>
      <c r="AA9" s="7">
        <v>0</v>
      </c>
      <c r="AB9" s="6">
        <v>0</v>
      </c>
      <c r="AC9" s="7">
        <v>0</v>
      </c>
      <c r="AD9" s="6">
        <v>0</v>
      </c>
      <c r="AE9" s="7">
        <v>0</v>
      </c>
      <c r="AF9" s="6">
        <v>0</v>
      </c>
      <c r="AG9" s="7">
        <v>0</v>
      </c>
      <c r="AH9" s="7">
        <v>0</v>
      </c>
      <c r="AI9" s="8">
        <v>0</v>
      </c>
      <c r="AJ9" s="31">
        <v>0</v>
      </c>
      <c r="AK9" s="7">
        <v>0</v>
      </c>
      <c r="AL9" s="6">
        <v>0</v>
      </c>
      <c r="AM9" s="7">
        <v>0</v>
      </c>
      <c r="AN9" s="6">
        <v>0</v>
      </c>
      <c r="AO9" s="7">
        <v>0</v>
      </c>
      <c r="AP9" s="8">
        <v>0</v>
      </c>
      <c r="AQ9" s="24">
        <v>0</v>
      </c>
      <c r="AR9" s="21">
        <v>0</v>
      </c>
      <c r="AS9" s="21">
        <v>0</v>
      </c>
      <c r="AT9" s="25">
        <v>0</v>
      </c>
      <c r="AU9" s="21">
        <v>0</v>
      </c>
      <c r="AV9" s="25">
        <v>0</v>
      </c>
      <c r="AW9" s="47">
        <v>0</v>
      </c>
      <c r="AX9" s="24">
        <v>0</v>
      </c>
      <c r="AY9" s="21">
        <v>0</v>
      </c>
      <c r="AZ9" s="25">
        <v>0</v>
      </c>
      <c r="BA9" s="21">
        <v>0</v>
      </c>
      <c r="BB9" s="25">
        <v>0</v>
      </c>
      <c r="BC9" s="21">
        <v>0</v>
      </c>
      <c r="BD9" s="22">
        <v>0</v>
      </c>
      <c r="BE9" s="119">
        <v>0</v>
      </c>
      <c r="BF9" s="31">
        <v>0.174</v>
      </c>
      <c r="BG9" s="7">
        <v>0.221</v>
      </c>
      <c r="BH9" s="6">
        <v>0.288</v>
      </c>
      <c r="BI9" s="7">
        <v>0.098</v>
      </c>
      <c r="BJ9" s="6">
        <v>0.391</v>
      </c>
      <c r="BK9" s="7">
        <v>0.2445</v>
      </c>
      <c r="BL9" s="7">
        <v>0.2445</v>
      </c>
      <c r="BM9" s="10">
        <v>0.12225</v>
      </c>
      <c r="BN9" s="9">
        <v>0</v>
      </c>
      <c r="BO9" s="6">
        <v>0</v>
      </c>
      <c r="BP9" s="7">
        <v>0</v>
      </c>
      <c r="BQ9" s="6">
        <v>0</v>
      </c>
      <c r="BR9" s="7">
        <v>0</v>
      </c>
      <c r="BS9" s="3">
        <v>0</v>
      </c>
      <c r="BT9" s="60">
        <v>0</v>
      </c>
      <c r="BU9" s="41">
        <v>0</v>
      </c>
      <c r="BV9" s="24">
        <v>0</v>
      </c>
      <c r="BW9" s="21">
        <v>0</v>
      </c>
      <c r="BX9" s="21">
        <v>0</v>
      </c>
      <c r="BY9" s="22">
        <v>0</v>
      </c>
    </row>
    <row r="10" spans="1:77" ht="15">
      <c r="A10" s="15">
        <v>10046</v>
      </c>
      <c r="B10" s="48" t="s">
        <v>17</v>
      </c>
      <c r="C10" s="87">
        <v>83.072</v>
      </c>
      <c r="D10" s="84">
        <v>78.078</v>
      </c>
      <c r="E10" s="85">
        <v>83.072</v>
      </c>
      <c r="F10" s="88">
        <v>81.851</v>
      </c>
      <c r="G10" s="26">
        <v>79.31659836065573</v>
      </c>
      <c r="H10" s="29">
        <v>95.83247534246577</v>
      </c>
      <c r="I10" s="27">
        <v>97.42363641552512</v>
      </c>
      <c r="J10" s="29">
        <v>96.87290107012751</v>
      </c>
      <c r="K10" s="27">
        <v>98.1803184931507</v>
      </c>
      <c r="L10" s="29">
        <v>99.40237203196347</v>
      </c>
      <c r="M10" s="27">
        <v>100.624425</v>
      </c>
      <c r="N10" s="29">
        <v>101.74775170765028</v>
      </c>
      <c r="O10" s="27">
        <v>103.06852579908674</v>
      </c>
      <c r="P10" s="29">
        <v>104.29057579908675</v>
      </c>
      <c r="Q10" s="27">
        <v>105.51262819634704</v>
      </c>
      <c r="R10" s="29">
        <v>106.62260223132968</v>
      </c>
      <c r="S10" s="27">
        <v>107.95673276255711</v>
      </c>
      <c r="T10" s="27">
        <v>109.17878356164383</v>
      </c>
      <c r="U10" s="29">
        <v>110.40083333333332</v>
      </c>
      <c r="V10" s="31">
        <v>0</v>
      </c>
      <c r="W10" s="7">
        <v>0</v>
      </c>
      <c r="X10" s="6">
        <v>0</v>
      </c>
      <c r="Y10" s="7">
        <v>0</v>
      </c>
      <c r="Z10" s="6">
        <v>0</v>
      </c>
      <c r="AA10" s="7">
        <v>0</v>
      </c>
      <c r="AB10" s="6">
        <v>0</v>
      </c>
      <c r="AC10" s="7">
        <v>0</v>
      </c>
      <c r="AD10" s="6">
        <v>0</v>
      </c>
      <c r="AE10" s="7">
        <v>0</v>
      </c>
      <c r="AF10" s="6">
        <v>0</v>
      </c>
      <c r="AG10" s="7">
        <v>0</v>
      </c>
      <c r="AH10" s="7">
        <v>0</v>
      </c>
      <c r="AI10" s="8">
        <v>0</v>
      </c>
      <c r="AJ10" s="31">
        <v>0</v>
      </c>
      <c r="AK10" s="7">
        <v>0</v>
      </c>
      <c r="AL10" s="6">
        <v>0</v>
      </c>
      <c r="AM10" s="7">
        <v>0</v>
      </c>
      <c r="AN10" s="6">
        <v>0</v>
      </c>
      <c r="AO10" s="7">
        <v>0</v>
      </c>
      <c r="AP10" s="8">
        <v>0</v>
      </c>
      <c r="AQ10" s="24">
        <v>0</v>
      </c>
      <c r="AR10" s="21">
        <v>0</v>
      </c>
      <c r="AS10" s="21">
        <v>0</v>
      </c>
      <c r="AT10" s="25">
        <v>0</v>
      </c>
      <c r="AU10" s="21">
        <v>0</v>
      </c>
      <c r="AV10" s="25">
        <v>0</v>
      </c>
      <c r="AW10" s="47">
        <v>0</v>
      </c>
      <c r="AX10" s="24">
        <v>0</v>
      </c>
      <c r="AY10" s="21">
        <v>0</v>
      </c>
      <c r="AZ10" s="25">
        <v>0</v>
      </c>
      <c r="BA10" s="21">
        <v>0</v>
      </c>
      <c r="BB10" s="25">
        <v>0</v>
      </c>
      <c r="BC10" s="21">
        <v>0</v>
      </c>
      <c r="BD10" s="22">
        <v>0</v>
      </c>
      <c r="BE10" s="119">
        <v>0</v>
      </c>
      <c r="BF10" s="31">
        <v>0.629</v>
      </c>
      <c r="BG10" s="7">
        <v>0.759</v>
      </c>
      <c r="BH10" s="6">
        <v>0.899</v>
      </c>
      <c r="BI10" s="7">
        <v>0.745</v>
      </c>
      <c r="BJ10" s="6">
        <v>0.728</v>
      </c>
      <c r="BK10" s="7">
        <v>0.7364999999999999</v>
      </c>
      <c r="BL10" s="7">
        <v>0.7364999999999999</v>
      </c>
      <c r="BM10" s="10">
        <v>0.36824999999999997</v>
      </c>
      <c r="BN10" s="9">
        <v>0.012</v>
      </c>
      <c r="BO10" s="6">
        <v>0.051</v>
      </c>
      <c r="BP10" s="7">
        <v>0</v>
      </c>
      <c r="BQ10" s="6">
        <v>0.085</v>
      </c>
      <c r="BR10" s="7">
        <v>0.145</v>
      </c>
      <c r="BS10" s="3">
        <v>0.11499999999999999</v>
      </c>
      <c r="BT10" s="60">
        <v>0.11499999999999999</v>
      </c>
      <c r="BU10" s="41">
        <v>0.057499999999999996</v>
      </c>
      <c r="BV10" s="24">
        <v>0.29300000000000004</v>
      </c>
      <c r="BW10" s="21">
        <v>0.40800000000000003</v>
      </c>
      <c r="BX10" s="21">
        <v>0.5805</v>
      </c>
      <c r="BY10" s="22">
        <v>0.2875</v>
      </c>
    </row>
    <row r="11" spans="1:77" ht="15">
      <c r="A11" s="15">
        <v>10047</v>
      </c>
      <c r="B11" s="48" t="s">
        <v>18</v>
      </c>
      <c r="C11" s="87">
        <v>159.01</v>
      </c>
      <c r="D11" s="84">
        <v>149.45</v>
      </c>
      <c r="E11" s="85">
        <v>159.01</v>
      </c>
      <c r="F11" s="88">
        <v>156.673</v>
      </c>
      <c r="G11" s="26">
        <v>153.99533242258653</v>
      </c>
      <c r="H11" s="29">
        <v>150.00256015981734</v>
      </c>
      <c r="I11" s="27">
        <v>150.2446770547945</v>
      </c>
      <c r="J11" s="29">
        <v>152.3125109289617</v>
      </c>
      <c r="K11" s="27">
        <v>152.46512716894975</v>
      </c>
      <c r="L11" s="29">
        <v>152.61783732876714</v>
      </c>
      <c r="M11" s="27">
        <v>152.77070182648407</v>
      </c>
      <c r="N11" s="29">
        <v>152.92366142987248</v>
      </c>
      <c r="O11" s="27">
        <v>153.07689132420091</v>
      </c>
      <c r="P11" s="29">
        <v>153.23021175799087</v>
      </c>
      <c r="Q11" s="27">
        <v>153.3836886986301</v>
      </c>
      <c r="R11" s="29">
        <v>153.5372580828779</v>
      </c>
      <c r="S11" s="27">
        <v>153.69110273972603</v>
      </c>
      <c r="T11" s="27">
        <v>153.84503847031968</v>
      </c>
      <c r="U11" s="29">
        <v>153.99912819634704</v>
      </c>
      <c r="V11" s="31">
        <v>0</v>
      </c>
      <c r="W11" s="7">
        <v>0</v>
      </c>
      <c r="X11" s="6">
        <v>0</v>
      </c>
      <c r="Y11" s="7">
        <v>0</v>
      </c>
      <c r="Z11" s="6">
        <v>0</v>
      </c>
      <c r="AA11" s="7">
        <v>0</v>
      </c>
      <c r="AB11" s="6">
        <v>0</v>
      </c>
      <c r="AC11" s="7">
        <v>0</v>
      </c>
      <c r="AD11" s="6">
        <v>0</v>
      </c>
      <c r="AE11" s="7">
        <v>0</v>
      </c>
      <c r="AF11" s="6">
        <v>0</v>
      </c>
      <c r="AG11" s="7">
        <v>0</v>
      </c>
      <c r="AH11" s="7">
        <v>0</v>
      </c>
      <c r="AI11" s="8">
        <v>0</v>
      </c>
      <c r="AJ11" s="31">
        <v>0</v>
      </c>
      <c r="AK11" s="7">
        <v>0</v>
      </c>
      <c r="AL11" s="6">
        <v>0</v>
      </c>
      <c r="AM11" s="7">
        <v>0</v>
      </c>
      <c r="AN11" s="6">
        <v>0</v>
      </c>
      <c r="AO11" s="7">
        <v>0</v>
      </c>
      <c r="AP11" s="8">
        <v>0</v>
      </c>
      <c r="AQ11" s="24">
        <v>0</v>
      </c>
      <c r="AR11" s="21">
        <v>0</v>
      </c>
      <c r="AS11" s="21">
        <v>0</v>
      </c>
      <c r="AT11" s="25">
        <v>0</v>
      </c>
      <c r="AU11" s="21">
        <v>0</v>
      </c>
      <c r="AV11" s="25">
        <v>0</v>
      </c>
      <c r="AW11" s="47">
        <v>0</v>
      </c>
      <c r="AX11" s="24">
        <v>0</v>
      </c>
      <c r="AY11" s="21">
        <v>0</v>
      </c>
      <c r="AZ11" s="25">
        <v>0</v>
      </c>
      <c r="BA11" s="21">
        <v>0</v>
      </c>
      <c r="BB11" s="25">
        <v>0</v>
      </c>
      <c r="BC11" s="21">
        <v>0</v>
      </c>
      <c r="BD11" s="22">
        <v>0</v>
      </c>
      <c r="BE11" s="119">
        <v>0</v>
      </c>
      <c r="BF11" s="31">
        <v>1.759</v>
      </c>
      <c r="BG11" s="7">
        <v>1.346</v>
      </c>
      <c r="BH11" s="6">
        <v>1.392</v>
      </c>
      <c r="BI11" s="7">
        <v>1.902</v>
      </c>
      <c r="BJ11" s="6">
        <v>0.849</v>
      </c>
      <c r="BK11" s="7">
        <v>1.3755</v>
      </c>
      <c r="BL11" s="7">
        <v>1.3755</v>
      </c>
      <c r="BM11" s="10">
        <v>0.68775</v>
      </c>
      <c r="BN11" s="9">
        <v>0</v>
      </c>
      <c r="BO11" s="6">
        <v>0</v>
      </c>
      <c r="BP11" s="7">
        <v>0.002</v>
      </c>
      <c r="BQ11" s="6">
        <v>0.077</v>
      </c>
      <c r="BR11" s="7">
        <v>0.069</v>
      </c>
      <c r="BS11" s="3">
        <v>0.073</v>
      </c>
      <c r="BT11" s="60">
        <v>0.073</v>
      </c>
      <c r="BU11" s="41">
        <v>0.0365</v>
      </c>
      <c r="BV11" s="24">
        <v>0.14800000000000002</v>
      </c>
      <c r="BW11" s="21">
        <v>0.22100000000000003</v>
      </c>
      <c r="BX11" s="21">
        <v>0.3305</v>
      </c>
      <c r="BY11" s="22">
        <v>0.1825</v>
      </c>
    </row>
    <row r="12" spans="1:77" ht="15">
      <c r="A12" s="15">
        <v>10055</v>
      </c>
      <c r="B12" s="48" t="s">
        <v>19</v>
      </c>
      <c r="C12" s="87">
        <v>0.404</v>
      </c>
      <c r="D12" s="84">
        <v>0.38</v>
      </c>
      <c r="E12" s="85">
        <v>0.404</v>
      </c>
      <c r="F12" s="88">
        <v>0.398</v>
      </c>
      <c r="G12" s="26">
        <v>0.38353825136612024</v>
      </c>
      <c r="H12" s="29">
        <v>0.38418984018264846</v>
      </c>
      <c r="I12" s="27">
        <v>0.38418984018264846</v>
      </c>
      <c r="J12" s="29">
        <v>0.39058378870673965</v>
      </c>
      <c r="K12" s="27">
        <v>0.39026484018264845</v>
      </c>
      <c r="L12" s="29">
        <v>0.3902648401826484</v>
      </c>
      <c r="M12" s="27">
        <v>0.39026484018264834</v>
      </c>
      <c r="N12" s="29">
        <v>0.3905836748633881</v>
      </c>
      <c r="O12" s="27">
        <v>0.3902648401826485</v>
      </c>
      <c r="P12" s="29">
        <v>0.39026495433789965</v>
      </c>
      <c r="Q12" s="27">
        <v>0.39026484018264845</v>
      </c>
      <c r="R12" s="29">
        <v>0.3905836748633879</v>
      </c>
      <c r="S12" s="27">
        <v>0.3902649543378996</v>
      </c>
      <c r="T12" s="27">
        <v>0.39026484018264845</v>
      </c>
      <c r="U12" s="29">
        <v>0.3902648401826485</v>
      </c>
      <c r="V12" s="31">
        <v>0</v>
      </c>
      <c r="W12" s="7">
        <v>0</v>
      </c>
      <c r="X12" s="6">
        <v>0</v>
      </c>
      <c r="Y12" s="7">
        <v>0</v>
      </c>
      <c r="Z12" s="6">
        <v>0</v>
      </c>
      <c r="AA12" s="7">
        <v>0</v>
      </c>
      <c r="AB12" s="6">
        <v>0</v>
      </c>
      <c r="AC12" s="7">
        <v>0</v>
      </c>
      <c r="AD12" s="6">
        <v>0</v>
      </c>
      <c r="AE12" s="7">
        <v>0</v>
      </c>
      <c r="AF12" s="6">
        <v>0</v>
      </c>
      <c r="AG12" s="7">
        <v>0</v>
      </c>
      <c r="AH12" s="7">
        <v>0</v>
      </c>
      <c r="AI12" s="8">
        <v>0</v>
      </c>
      <c r="AJ12" s="31">
        <v>0</v>
      </c>
      <c r="AK12" s="7">
        <v>0</v>
      </c>
      <c r="AL12" s="6">
        <v>0</v>
      </c>
      <c r="AM12" s="7">
        <v>0</v>
      </c>
      <c r="AN12" s="6">
        <v>0</v>
      </c>
      <c r="AO12" s="7">
        <v>0</v>
      </c>
      <c r="AP12" s="8">
        <v>0</v>
      </c>
      <c r="AQ12" s="24">
        <v>0</v>
      </c>
      <c r="AR12" s="21">
        <v>0</v>
      </c>
      <c r="AS12" s="21">
        <v>0</v>
      </c>
      <c r="AT12" s="25">
        <v>0</v>
      </c>
      <c r="AU12" s="21">
        <v>0</v>
      </c>
      <c r="AV12" s="25">
        <v>0</v>
      </c>
      <c r="AW12" s="47">
        <v>0</v>
      </c>
      <c r="AX12" s="24">
        <v>0</v>
      </c>
      <c r="AY12" s="21">
        <v>0</v>
      </c>
      <c r="AZ12" s="25">
        <v>0</v>
      </c>
      <c r="BA12" s="21">
        <v>0</v>
      </c>
      <c r="BB12" s="25">
        <v>0</v>
      </c>
      <c r="BC12" s="21">
        <v>0</v>
      </c>
      <c r="BD12" s="22">
        <v>0</v>
      </c>
      <c r="BE12" s="119">
        <v>0</v>
      </c>
      <c r="BF12" s="31">
        <v>0.001</v>
      </c>
      <c r="BG12" s="7">
        <v>0.007</v>
      </c>
      <c r="BH12" s="6">
        <v>0.002</v>
      </c>
      <c r="BI12" s="7">
        <v>0.002</v>
      </c>
      <c r="BJ12" s="6">
        <v>0</v>
      </c>
      <c r="BK12" s="7">
        <v>0.001</v>
      </c>
      <c r="BL12" s="7">
        <v>0.001</v>
      </c>
      <c r="BM12" s="10">
        <v>0.0005</v>
      </c>
      <c r="BN12" s="9">
        <v>0</v>
      </c>
      <c r="BO12" s="6">
        <v>0</v>
      </c>
      <c r="BP12" s="7">
        <v>0</v>
      </c>
      <c r="BQ12" s="6">
        <v>0</v>
      </c>
      <c r="BR12" s="7">
        <v>0</v>
      </c>
      <c r="BS12" s="3">
        <v>0</v>
      </c>
      <c r="BT12" s="60">
        <v>0</v>
      </c>
      <c r="BU12" s="41">
        <v>0</v>
      </c>
      <c r="BV12" s="24">
        <v>0</v>
      </c>
      <c r="BW12" s="21">
        <v>0</v>
      </c>
      <c r="BX12" s="21">
        <v>0</v>
      </c>
      <c r="BY12" s="22">
        <v>0</v>
      </c>
    </row>
    <row r="13" spans="1:77" ht="15">
      <c r="A13" s="15">
        <v>10057</v>
      </c>
      <c r="B13" s="48" t="s">
        <v>20</v>
      </c>
      <c r="C13" s="87">
        <v>21.383</v>
      </c>
      <c r="D13" s="84">
        <v>20.097</v>
      </c>
      <c r="E13" s="85">
        <v>21.383</v>
      </c>
      <c r="F13" s="88">
        <v>21.069</v>
      </c>
      <c r="G13" s="26">
        <v>20.323428961748633</v>
      </c>
      <c r="H13" s="29">
        <v>20.13381324200913</v>
      </c>
      <c r="I13" s="27">
        <v>20.13381324200913</v>
      </c>
      <c r="J13" s="29">
        <v>20.152092440801457</v>
      </c>
      <c r="K13" s="27">
        <v>20.148157305936074</v>
      </c>
      <c r="L13" s="29">
        <v>20.148157420091323</v>
      </c>
      <c r="M13" s="27">
        <v>20.148157420091323</v>
      </c>
      <c r="N13" s="29">
        <v>20.15209255464481</v>
      </c>
      <c r="O13" s="27">
        <v>20.148157420091323</v>
      </c>
      <c r="P13" s="29">
        <v>20.148157305936074</v>
      </c>
      <c r="Q13" s="27">
        <v>20.148157305936074</v>
      </c>
      <c r="R13" s="29">
        <v>20.15209255464481</v>
      </c>
      <c r="S13" s="27">
        <v>20.148157420091323</v>
      </c>
      <c r="T13" s="27">
        <v>20.148157420091323</v>
      </c>
      <c r="U13" s="29">
        <v>20.148157420091323</v>
      </c>
      <c r="V13" s="31">
        <v>0</v>
      </c>
      <c r="W13" s="7">
        <v>0</v>
      </c>
      <c r="X13" s="6">
        <v>0</v>
      </c>
      <c r="Y13" s="7">
        <v>0</v>
      </c>
      <c r="Z13" s="6">
        <v>0</v>
      </c>
      <c r="AA13" s="7">
        <v>0</v>
      </c>
      <c r="AB13" s="6">
        <v>0</v>
      </c>
      <c r="AC13" s="7">
        <v>0</v>
      </c>
      <c r="AD13" s="6">
        <v>0</v>
      </c>
      <c r="AE13" s="7">
        <v>0</v>
      </c>
      <c r="AF13" s="6">
        <v>0</v>
      </c>
      <c r="AG13" s="7">
        <v>0</v>
      </c>
      <c r="AH13" s="7">
        <v>0</v>
      </c>
      <c r="AI13" s="8">
        <v>0</v>
      </c>
      <c r="AJ13" s="31">
        <v>0.15799086757990868</v>
      </c>
      <c r="AK13" s="7">
        <v>0.15810502283105024</v>
      </c>
      <c r="AL13" s="6">
        <v>0.15812841530054644</v>
      </c>
      <c r="AM13" s="7">
        <v>0.15821917808219177</v>
      </c>
      <c r="AN13" s="6">
        <v>0.15821917808219177</v>
      </c>
      <c r="AO13" s="7">
        <v>0.15821917808219177</v>
      </c>
      <c r="AP13" s="8">
        <v>0.15812841530054644</v>
      </c>
      <c r="AQ13" s="24">
        <v>0</v>
      </c>
      <c r="AR13" s="21">
        <v>0</v>
      </c>
      <c r="AS13" s="21">
        <v>0</v>
      </c>
      <c r="AT13" s="25">
        <v>0</v>
      </c>
      <c r="AU13" s="21">
        <v>0</v>
      </c>
      <c r="AV13" s="25">
        <v>0</v>
      </c>
      <c r="AW13" s="47">
        <v>0</v>
      </c>
      <c r="AX13" s="24">
        <v>0</v>
      </c>
      <c r="AY13" s="21">
        <v>0</v>
      </c>
      <c r="AZ13" s="25">
        <v>0</v>
      </c>
      <c r="BA13" s="21">
        <v>0</v>
      </c>
      <c r="BB13" s="25">
        <v>0</v>
      </c>
      <c r="BC13" s="21">
        <v>0</v>
      </c>
      <c r="BD13" s="22">
        <v>0</v>
      </c>
      <c r="BE13" s="119">
        <v>0</v>
      </c>
      <c r="BF13" s="31">
        <v>0.157</v>
      </c>
      <c r="BG13" s="7">
        <v>0.254</v>
      </c>
      <c r="BH13" s="6">
        <v>0.139</v>
      </c>
      <c r="BI13" s="7">
        <v>0.14</v>
      </c>
      <c r="BJ13" s="6">
        <v>0.058</v>
      </c>
      <c r="BK13" s="7">
        <v>0.099</v>
      </c>
      <c r="BL13" s="7">
        <v>0.099</v>
      </c>
      <c r="BM13" s="10">
        <v>0.0495</v>
      </c>
      <c r="BN13" s="9">
        <v>0</v>
      </c>
      <c r="BO13" s="6">
        <v>0</v>
      </c>
      <c r="BP13" s="7">
        <v>0</v>
      </c>
      <c r="BQ13" s="6">
        <v>0</v>
      </c>
      <c r="BR13" s="7">
        <v>0</v>
      </c>
      <c r="BS13" s="3">
        <v>0</v>
      </c>
      <c r="BT13" s="60">
        <v>0</v>
      </c>
      <c r="BU13" s="41">
        <v>0</v>
      </c>
      <c r="BV13" s="24">
        <v>0</v>
      </c>
      <c r="BW13" s="21">
        <v>0</v>
      </c>
      <c r="BX13" s="21">
        <v>0</v>
      </c>
      <c r="BY13" s="22">
        <v>0</v>
      </c>
    </row>
    <row r="14" spans="1:77" ht="15">
      <c r="A14" s="15">
        <v>10059</v>
      </c>
      <c r="B14" s="48" t="s">
        <v>21</v>
      </c>
      <c r="C14" s="87">
        <v>7.753</v>
      </c>
      <c r="D14" s="84">
        <v>7.287</v>
      </c>
      <c r="E14" s="85">
        <v>7.753</v>
      </c>
      <c r="F14" s="88">
        <v>7.639</v>
      </c>
      <c r="G14" s="26">
        <v>7.783583788706739</v>
      </c>
      <c r="H14" s="29">
        <v>7.598566666666667</v>
      </c>
      <c r="I14" s="27">
        <v>7.5985666666666685</v>
      </c>
      <c r="J14" s="29">
        <v>7.604351206739528</v>
      </c>
      <c r="K14" s="27">
        <v>7.598566666666667</v>
      </c>
      <c r="L14" s="29">
        <v>7.598566666666667</v>
      </c>
      <c r="M14" s="27">
        <v>7.598566780821918</v>
      </c>
      <c r="N14" s="29">
        <v>7.60435143442623</v>
      </c>
      <c r="O14" s="27">
        <v>7.598566666666667</v>
      </c>
      <c r="P14" s="29">
        <v>7.598566552511415</v>
      </c>
      <c r="Q14" s="27">
        <v>7.598566666666667</v>
      </c>
      <c r="R14" s="29">
        <v>7.60435154826958</v>
      </c>
      <c r="S14" s="27">
        <v>7.598566666666667</v>
      </c>
      <c r="T14" s="27">
        <v>7.5985666666666685</v>
      </c>
      <c r="U14" s="29">
        <v>7.598566666666667</v>
      </c>
      <c r="V14" s="31">
        <v>0</v>
      </c>
      <c r="W14" s="7">
        <v>0</v>
      </c>
      <c r="X14" s="6">
        <v>0</v>
      </c>
      <c r="Y14" s="7">
        <v>0</v>
      </c>
      <c r="Z14" s="6">
        <v>0</v>
      </c>
      <c r="AA14" s="7">
        <v>0</v>
      </c>
      <c r="AB14" s="6">
        <v>0</v>
      </c>
      <c r="AC14" s="7">
        <v>0</v>
      </c>
      <c r="AD14" s="6">
        <v>0</v>
      </c>
      <c r="AE14" s="7">
        <v>0</v>
      </c>
      <c r="AF14" s="6">
        <v>0</v>
      </c>
      <c r="AG14" s="7">
        <v>0</v>
      </c>
      <c r="AH14" s="7">
        <v>0</v>
      </c>
      <c r="AI14" s="8">
        <v>0</v>
      </c>
      <c r="AJ14" s="31">
        <v>0</v>
      </c>
      <c r="AK14" s="7">
        <v>0</v>
      </c>
      <c r="AL14" s="6">
        <v>0</v>
      </c>
      <c r="AM14" s="7">
        <v>0</v>
      </c>
      <c r="AN14" s="6">
        <v>0</v>
      </c>
      <c r="AO14" s="7">
        <v>0</v>
      </c>
      <c r="AP14" s="8">
        <v>0</v>
      </c>
      <c r="AQ14" s="24">
        <v>0</v>
      </c>
      <c r="AR14" s="21">
        <v>0</v>
      </c>
      <c r="AS14" s="21">
        <v>0</v>
      </c>
      <c r="AT14" s="25">
        <v>0</v>
      </c>
      <c r="AU14" s="21">
        <v>0</v>
      </c>
      <c r="AV14" s="25">
        <v>0</v>
      </c>
      <c r="AW14" s="47">
        <v>0</v>
      </c>
      <c r="AX14" s="24">
        <v>0</v>
      </c>
      <c r="AY14" s="21">
        <v>0</v>
      </c>
      <c r="AZ14" s="25">
        <v>0</v>
      </c>
      <c r="BA14" s="21">
        <v>0</v>
      </c>
      <c r="BB14" s="25">
        <v>0</v>
      </c>
      <c r="BC14" s="21">
        <v>0</v>
      </c>
      <c r="BD14" s="22">
        <v>0</v>
      </c>
      <c r="BE14" s="119">
        <v>0</v>
      </c>
      <c r="BF14" s="31">
        <v>0.082</v>
      </c>
      <c r="BG14" s="7">
        <v>0.075</v>
      </c>
      <c r="BH14" s="6">
        <v>0.043</v>
      </c>
      <c r="BI14" s="7">
        <v>0.057</v>
      </c>
      <c r="BJ14" s="6">
        <v>0.037</v>
      </c>
      <c r="BK14" s="7">
        <v>0.047</v>
      </c>
      <c r="BL14" s="7">
        <v>0.047</v>
      </c>
      <c r="BM14" s="10">
        <v>0.0235</v>
      </c>
      <c r="BN14" s="9">
        <v>0</v>
      </c>
      <c r="BO14" s="6">
        <v>0</v>
      </c>
      <c r="BP14" s="7">
        <v>0</v>
      </c>
      <c r="BQ14" s="6">
        <v>0</v>
      </c>
      <c r="BR14" s="7">
        <v>0</v>
      </c>
      <c r="BS14" s="3">
        <v>0</v>
      </c>
      <c r="BT14" s="60">
        <v>0</v>
      </c>
      <c r="BU14" s="41">
        <v>0</v>
      </c>
      <c r="BV14" s="24">
        <v>0</v>
      </c>
      <c r="BW14" s="21">
        <v>0</v>
      </c>
      <c r="BX14" s="21">
        <v>0</v>
      </c>
      <c r="BY14" s="22">
        <v>0</v>
      </c>
    </row>
    <row r="15" spans="1:77" ht="15">
      <c r="A15" s="15">
        <v>10061</v>
      </c>
      <c r="B15" s="48" t="s">
        <v>22</v>
      </c>
      <c r="C15" s="87">
        <v>8.877</v>
      </c>
      <c r="D15" s="84">
        <v>8.343</v>
      </c>
      <c r="E15" s="85">
        <v>8.877</v>
      </c>
      <c r="F15" s="88">
        <v>8.747</v>
      </c>
      <c r="G15" s="26">
        <v>9.02037795992714</v>
      </c>
      <c r="H15" s="29">
        <v>9.294692237442922</v>
      </c>
      <c r="I15" s="27">
        <v>9.359002397260275</v>
      </c>
      <c r="J15" s="29">
        <v>9.714220969945355</v>
      </c>
      <c r="K15" s="27">
        <v>9.802314497716898</v>
      </c>
      <c r="L15" s="29">
        <v>9.835696347031964</v>
      </c>
      <c r="M15" s="27">
        <v>9.86332602739726</v>
      </c>
      <c r="N15" s="29">
        <v>9.877288023679418</v>
      </c>
      <c r="O15" s="27">
        <v>9.913295776255708</v>
      </c>
      <c r="P15" s="29">
        <v>9.924345205479451</v>
      </c>
      <c r="Q15" s="27">
        <v>9.944784703196348</v>
      </c>
      <c r="R15" s="29">
        <v>9.956867827868855</v>
      </c>
      <c r="S15" s="27">
        <v>9.990737214611872</v>
      </c>
      <c r="T15" s="27">
        <v>10.000777968036532</v>
      </c>
      <c r="U15" s="29">
        <v>10.019653424657537</v>
      </c>
      <c r="V15" s="31">
        <v>0</v>
      </c>
      <c r="W15" s="7">
        <v>0</v>
      </c>
      <c r="X15" s="6">
        <v>0</v>
      </c>
      <c r="Y15" s="7">
        <v>0</v>
      </c>
      <c r="Z15" s="6">
        <v>0</v>
      </c>
      <c r="AA15" s="7">
        <v>0</v>
      </c>
      <c r="AB15" s="6">
        <v>0</v>
      </c>
      <c r="AC15" s="7">
        <v>0</v>
      </c>
      <c r="AD15" s="6">
        <v>0</v>
      </c>
      <c r="AE15" s="7">
        <v>0</v>
      </c>
      <c r="AF15" s="6">
        <v>0</v>
      </c>
      <c r="AG15" s="7">
        <v>0</v>
      </c>
      <c r="AH15" s="7">
        <v>0</v>
      </c>
      <c r="AI15" s="8">
        <v>0</v>
      </c>
      <c r="AJ15" s="31">
        <v>0</v>
      </c>
      <c r="AK15" s="7">
        <v>0</v>
      </c>
      <c r="AL15" s="6">
        <v>0</v>
      </c>
      <c r="AM15" s="7">
        <v>0</v>
      </c>
      <c r="AN15" s="6">
        <v>0</v>
      </c>
      <c r="AO15" s="7">
        <v>0</v>
      </c>
      <c r="AP15" s="8">
        <v>0</v>
      </c>
      <c r="AQ15" s="24">
        <v>0</v>
      </c>
      <c r="AR15" s="21">
        <v>0</v>
      </c>
      <c r="AS15" s="21">
        <v>0</v>
      </c>
      <c r="AT15" s="25">
        <v>0</v>
      </c>
      <c r="AU15" s="21">
        <v>0</v>
      </c>
      <c r="AV15" s="25">
        <v>0</v>
      </c>
      <c r="AW15" s="47">
        <v>0</v>
      </c>
      <c r="AX15" s="24">
        <v>0</v>
      </c>
      <c r="AY15" s="21">
        <v>0</v>
      </c>
      <c r="AZ15" s="25">
        <v>0</v>
      </c>
      <c r="BA15" s="21">
        <v>0</v>
      </c>
      <c r="BB15" s="25">
        <v>0</v>
      </c>
      <c r="BC15" s="21">
        <v>0</v>
      </c>
      <c r="BD15" s="22">
        <v>0</v>
      </c>
      <c r="BE15" s="119">
        <v>0</v>
      </c>
      <c r="BF15" s="31">
        <v>0.106</v>
      </c>
      <c r="BG15" s="7">
        <v>0.09</v>
      </c>
      <c r="BH15" s="6">
        <v>0.174</v>
      </c>
      <c r="BI15" s="7">
        <v>0.163</v>
      </c>
      <c r="BJ15" s="6">
        <v>0.005</v>
      </c>
      <c r="BK15" s="7">
        <v>0.084</v>
      </c>
      <c r="BL15" s="7">
        <v>0.084</v>
      </c>
      <c r="BM15" s="10">
        <v>0.042</v>
      </c>
      <c r="BN15" s="9">
        <v>0</v>
      </c>
      <c r="BO15" s="6">
        <v>0</v>
      </c>
      <c r="BP15" s="7">
        <v>0</v>
      </c>
      <c r="BQ15" s="6">
        <v>0</v>
      </c>
      <c r="BR15" s="7">
        <v>0</v>
      </c>
      <c r="BS15" s="3">
        <v>0</v>
      </c>
      <c r="BT15" s="60">
        <v>0</v>
      </c>
      <c r="BU15" s="41">
        <v>0</v>
      </c>
      <c r="BV15" s="24">
        <v>0</v>
      </c>
      <c r="BW15" s="21">
        <v>0</v>
      </c>
      <c r="BX15" s="21">
        <v>0</v>
      </c>
      <c r="BY15" s="22">
        <v>0</v>
      </c>
    </row>
    <row r="16" spans="1:77" ht="15">
      <c r="A16" s="15">
        <v>10062</v>
      </c>
      <c r="B16" s="48" t="s">
        <v>23</v>
      </c>
      <c r="C16" s="87">
        <v>5.399</v>
      </c>
      <c r="D16" s="84">
        <v>5.074</v>
      </c>
      <c r="E16" s="85">
        <v>5.399</v>
      </c>
      <c r="F16" s="88">
        <v>5.32</v>
      </c>
      <c r="G16" s="26">
        <v>7.900500910746812</v>
      </c>
      <c r="H16" s="29">
        <v>9.051486415525114</v>
      </c>
      <c r="I16" s="27">
        <v>9.146599315068494</v>
      </c>
      <c r="J16" s="29">
        <v>9.003684426229508</v>
      </c>
      <c r="K16" s="27">
        <v>9.089780136986302</v>
      </c>
      <c r="L16" s="29">
        <v>9.17897682648402</v>
      </c>
      <c r="M16" s="27">
        <v>9.266572374429224</v>
      </c>
      <c r="N16" s="29">
        <v>9.356539959016397</v>
      </c>
      <c r="O16" s="27">
        <v>9.4382049086758</v>
      </c>
      <c r="P16" s="29">
        <v>9.522364497716897</v>
      </c>
      <c r="Q16" s="27">
        <v>9.605558105022833</v>
      </c>
      <c r="R16" s="29">
        <v>9.690343010018216</v>
      </c>
      <c r="S16" s="27">
        <v>9.769474543378996</v>
      </c>
      <c r="T16" s="27">
        <v>9.850626369863013</v>
      </c>
      <c r="U16" s="29">
        <v>9.931024315068495</v>
      </c>
      <c r="V16" s="31">
        <v>0</v>
      </c>
      <c r="W16" s="7">
        <v>0</v>
      </c>
      <c r="X16" s="6">
        <v>0</v>
      </c>
      <c r="Y16" s="7">
        <v>0</v>
      </c>
      <c r="Z16" s="6">
        <v>0</v>
      </c>
      <c r="AA16" s="7">
        <v>0</v>
      </c>
      <c r="AB16" s="6">
        <v>0</v>
      </c>
      <c r="AC16" s="7">
        <v>0</v>
      </c>
      <c r="AD16" s="6">
        <v>0</v>
      </c>
      <c r="AE16" s="7">
        <v>0</v>
      </c>
      <c r="AF16" s="6">
        <v>0</v>
      </c>
      <c r="AG16" s="7">
        <v>0</v>
      </c>
      <c r="AH16" s="7">
        <v>0</v>
      </c>
      <c r="AI16" s="8">
        <v>0</v>
      </c>
      <c r="AJ16" s="31">
        <v>1.8812785388127853</v>
      </c>
      <c r="AK16" s="7">
        <v>1.8811643835616438</v>
      </c>
      <c r="AL16" s="6">
        <v>1.8780737704918034</v>
      </c>
      <c r="AM16" s="7">
        <v>1.8812785388127853</v>
      </c>
      <c r="AN16" s="6">
        <v>1.8812785388127853</v>
      </c>
      <c r="AO16" s="7">
        <v>1.8812785388127853</v>
      </c>
      <c r="AP16" s="8">
        <v>1.8780737704918034</v>
      </c>
      <c r="AQ16" s="24">
        <v>0</v>
      </c>
      <c r="AR16" s="21">
        <v>0</v>
      </c>
      <c r="AS16" s="21">
        <v>0</v>
      </c>
      <c r="AT16" s="25">
        <v>0</v>
      </c>
      <c r="AU16" s="21">
        <v>0</v>
      </c>
      <c r="AV16" s="25">
        <v>0</v>
      </c>
      <c r="AW16" s="47">
        <v>0</v>
      </c>
      <c r="AX16" s="24">
        <v>0</v>
      </c>
      <c r="AY16" s="21">
        <v>0</v>
      </c>
      <c r="AZ16" s="25">
        <v>0</v>
      </c>
      <c r="BA16" s="21">
        <v>0</v>
      </c>
      <c r="BB16" s="25">
        <v>0</v>
      </c>
      <c r="BC16" s="21">
        <v>0</v>
      </c>
      <c r="BD16" s="22">
        <v>0</v>
      </c>
      <c r="BE16" s="119">
        <v>0</v>
      </c>
      <c r="BF16" s="31">
        <v>0.03</v>
      </c>
      <c r="BG16" s="7">
        <v>0.031</v>
      </c>
      <c r="BH16" s="6">
        <v>0.065</v>
      </c>
      <c r="BI16" s="7">
        <v>0.044</v>
      </c>
      <c r="BJ16" s="6">
        <v>0.061</v>
      </c>
      <c r="BK16" s="7">
        <v>0.052500000000000005</v>
      </c>
      <c r="BL16" s="7">
        <v>0.052500000000000005</v>
      </c>
      <c r="BM16" s="10">
        <v>0.026250000000000002</v>
      </c>
      <c r="BN16" s="9">
        <v>0</v>
      </c>
      <c r="BO16" s="6">
        <v>0</v>
      </c>
      <c r="BP16" s="7">
        <v>0</v>
      </c>
      <c r="BQ16" s="6">
        <v>0</v>
      </c>
      <c r="BR16" s="7">
        <v>0</v>
      </c>
      <c r="BS16" s="3">
        <v>0</v>
      </c>
      <c r="BT16" s="60">
        <v>0</v>
      </c>
      <c r="BU16" s="41">
        <v>0</v>
      </c>
      <c r="BV16" s="24">
        <v>0</v>
      </c>
      <c r="BW16" s="21">
        <v>0</v>
      </c>
      <c r="BX16" s="21">
        <v>0</v>
      </c>
      <c r="BY16" s="22">
        <v>0</v>
      </c>
    </row>
    <row r="17" spans="1:77" ht="15">
      <c r="A17" s="15">
        <v>10064</v>
      </c>
      <c r="B17" s="48" t="s">
        <v>24</v>
      </c>
      <c r="C17" s="87">
        <v>14.274</v>
      </c>
      <c r="D17" s="84">
        <v>13.416</v>
      </c>
      <c r="E17" s="85">
        <v>14.274</v>
      </c>
      <c r="F17" s="88">
        <v>14.064</v>
      </c>
      <c r="G17" s="26">
        <v>13.630806010928962</v>
      </c>
      <c r="H17" s="29">
        <v>13.746377397260275</v>
      </c>
      <c r="I17" s="27">
        <v>13.773583219178082</v>
      </c>
      <c r="J17" s="29">
        <v>16.59441996812386</v>
      </c>
      <c r="K17" s="27">
        <v>17.511301141552515</v>
      </c>
      <c r="L17" s="29">
        <v>18.528970205479453</v>
      </c>
      <c r="M17" s="27">
        <v>19.20023002283105</v>
      </c>
      <c r="N17" s="29">
        <v>19.72485541894353</v>
      </c>
      <c r="O17" s="27">
        <v>19.882815753424662</v>
      </c>
      <c r="P17" s="29">
        <v>19.91044623287671</v>
      </c>
      <c r="Q17" s="27">
        <v>19.938117351598176</v>
      </c>
      <c r="R17" s="29">
        <v>19.97262078779599</v>
      </c>
      <c r="S17" s="27">
        <v>19.993627853881282</v>
      </c>
      <c r="T17" s="27">
        <v>20.021455593607307</v>
      </c>
      <c r="U17" s="29">
        <v>20.04935878995434</v>
      </c>
      <c r="V17" s="31">
        <v>0</v>
      </c>
      <c r="W17" s="7">
        <v>0</v>
      </c>
      <c r="X17" s="6">
        <v>0</v>
      </c>
      <c r="Y17" s="7">
        <v>0</v>
      </c>
      <c r="Z17" s="6">
        <v>0</v>
      </c>
      <c r="AA17" s="7">
        <v>0</v>
      </c>
      <c r="AB17" s="6">
        <v>0</v>
      </c>
      <c r="AC17" s="7">
        <v>0</v>
      </c>
      <c r="AD17" s="6">
        <v>0</v>
      </c>
      <c r="AE17" s="7">
        <v>0</v>
      </c>
      <c r="AF17" s="6">
        <v>0</v>
      </c>
      <c r="AG17" s="7">
        <v>0</v>
      </c>
      <c r="AH17" s="7">
        <v>0</v>
      </c>
      <c r="AI17" s="8">
        <v>0</v>
      </c>
      <c r="AJ17" s="31">
        <v>0</v>
      </c>
      <c r="AK17" s="7">
        <v>0</v>
      </c>
      <c r="AL17" s="6">
        <v>0</v>
      </c>
      <c r="AM17" s="7">
        <v>0</v>
      </c>
      <c r="AN17" s="6">
        <v>0</v>
      </c>
      <c r="AO17" s="7">
        <v>0</v>
      </c>
      <c r="AP17" s="8">
        <v>0</v>
      </c>
      <c r="AQ17" s="24">
        <v>0</v>
      </c>
      <c r="AR17" s="21">
        <v>0</v>
      </c>
      <c r="AS17" s="21">
        <v>0</v>
      </c>
      <c r="AT17" s="25">
        <v>0</v>
      </c>
      <c r="AU17" s="21">
        <v>0</v>
      </c>
      <c r="AV17" s="25">
        <v>0</v>
      </c>
      <c r="AW17" s="47">
        <v>0</v>
      </c>
      <c r="AX17" s="24">
        <v>0</v>
      </c>
      <c r="AY17" s="21">
        <v>0</v>
      </c>
      <c r="AZ17" s="25">
        <v>0</v>
      </c>
      <c r="BA17" s="21">
        <v>0</v>
      </c>
      <c r="BB17" s="25">
        <v>0</v>
      </c>
      <c r="BC17" s="21">
        <v>0</v>
      </c>
      <c r="BD17" s="22">
        <v>0</v>
      </c>
      <c r="BE17" s="119">
        <v>0</v>
      </c>
      <c r="BF17" s="31">
        <v>0.102</v>
      </c>
      <c r="BG17" s="7">
        <v>0.223</v>
      </c>
      <c r="BH17" s="6">
        <v>0.126</v>
      </c>
      <c r="BI17" s="7">
        <v>0.164</v>
      </c>
      <c r="BJ17" s="6">
        <v>0.119</v>
      </c>
      <c r="BK17" s="7">
        <v>0.14150000000000001</v>
      </c>
      <c r="BL17" s="7">
        <v>0.14150000000000001</v>
      </c>
      <c r="BM17" s="10">
        <v>0.07075000000000001</v>
      </c>
      <c r="BN17" s="9">
        <v>0</v>
      </c>
      <c r="BO17" s="6">
        <v>0</v>
      </c>
      <c r="BP17" s="7">
        <v>0</v>
      </c>
      <c r="BQ17" s="6">
        <v>0</v>
      </c>
      <c r="BR17" s="7">
        <v>0</v>
      </c>
      <c r="BS17" s="3">
        <v>0</v>
      </c>
      <c r="BT17" s="60">
        <v>0</v>
      </c>
      <c r="BU17" s="41">
        <v>0</v>
      </c>
      <c r="BV17" s="24">
        <v>0</v>
      </c>
      <c r="BW17" s="21">
        <v>0</v>
      </c>
      <c r="BX17" s="21">
        <v>0</v>
      </c>
      <c r="BY17" s="22">
        <v>0</v>
      </c>
    </row>
    <row r="18" spans="1:77" ht="15">
      <c r="A18" s="15">
        <v>10065</v>
      </c>
      <c r="B18" s="48" t="s">
        <v>25</v>
      </c>
      <c r="C18" s="87">
        <v>2.413</v>
      </c>
      <c r="D18" s="84">
        <v>2.268</v>
      </c>
      <c r="E18" s="85">
        <v>2.413</v>
      </c>
      <c r="F18" s="88">
        <v>2.378</v>
      </c>
      <c r="G18" s="26">
        <v>2.193875227686703</v>
      </c>
      <c r="H18" s="29">
        <v>4.864653767123287</v>
      </c>
      <c r="I18" s="27">
        <v>5.093679109589041</v>
      </c>
      <c r="J18" s="29">
        <v>4.508294626593807</v>
      </c>
      <c r="K18" s="27">
        <v>4.527475</v>
      </c>
      <c r="L18" s="29">
        <v>4.54800194063927</v>
      </c>
      <c r="M18" s="27">
        <v>4.566171575342465</v>
      </c>
      <c r="N18" s="29">
        <v>4.584168032786886</v>
      </c>
      <c r="O18" s="27">
        <v>4.602793378995434</v>
      </c>
      <c r="P18" s="29">
        <v>4.621416095890411</v>
      </c>
      <c r="Q18" s="27">
        <v>4.639942123287671</v>
      </c>
      <c r="R18" s="29">
        <v>4.658168146630237</v>
      </c>
      <c r="S18" s="27">
        <v>4.67700102739726</v>
      </c>
      <c r="T18" s="27">
        <v>4.695839383561644</v>
      </c>
      <c r="U18" s="29">
        <v>4.714579337899544</v>
      </c>
      <c r="V18" s="31">
        <v>0</v>
      </c>
      <c r="W18" s="7">
        <v>0</v>
      </c>
      <c r="X18" s="6">
        <v>0</v>
      </c>
      <c r="Y18" s="7">
        <v>0</v>
      </c>
      <c r="Z18" s="6">
        <v>0</v>
      </c>
      <c r="AA18" s="7">
        <v>0</v>
      </c>
      <c r="AB18" s="6">
        <v>0</v>
      </c>
      <c r="AC18" s="7">
        <v>0</v>
      </c>
      <c r="AD18" s="6">
        <v>0</v>
      </c>
      <c r="AE18" s="7">
        <v>0</v>
      </c>
      <c r="AF18" s="6">
        <v>0</v>
      </c>
      <c r="AG18" s="7">
        <v>0</v>
      </c>
      <c r="AH18" s="7">
        <v>0</v>
      </c>
      <c r="AI18" s="8">
        <v>0</v>
      </c>
      <c r="AJ18" s="31">
        <v>0</v>
      </c>
      <c r="AK18" s="7">
        <v>0</v>
      </c>
      <c r="AL18" s="6">
        <v>0</v>
      </c>
      <c r="AM18" s="7">
        <v>0</v>
      </c>
      <c r="AN18" s="6">
        <v>0</v>
      </c>
      <c r="AO18" s="7">
        <v>0</v>
      </c>
      <c r="AP18" s="8">
        <v>0</v>
      </c>
      <c r="AQ18" s="24">
        <v>0</v>
      </c>
      <c r="AR18" s="21">
        <v>0</v>
      </c>
      <c r="AS18" s="21">
        <v>0</v>
      </c>
      <c r="AT18" s="25">
        <v>0</v>
      </c>
      <c r="AU18" s="21">
        <v>0</v>
      </c>
      <c r="AV18" s="25">
        <v>0</v>
      </c>
      <c r="AW18" s="47">
        <v>0</v>
      </c>
      <c r="AX18" s="24">
        <v>0</v>
      </c>
      <c r="AY18" s="21">
        <v>0</v>
      </c>
      <c r="AZ18" s="25">
        <v>0</v>
      </c>
      <c r="BA18" s="21">
        <v>0</v>
      </c>
      <c r="BB18" s="25">
        <v>0</v>
      </c>
      <c r="BC18" s="21">
        <v>0</v>
      </c>
      <c r="BD18" s="22">
        <v>0</v>
      </c>
      <c r="BE18" s="119">
        <v>0</v>
      </c>
      <c r="BF18" s="31">
        <v>0.04</v>
      </c>
      <c r="BG18" s="7">
        <v>0.055</v>
      </c>
      <c r="BH18" s="6">
        <v>0.011</v>
      </c>
      <c r="BI18" s="7">
        <v>0.026</v>
      </c>
      <c r="BJ18" s="6">
        <v>0.021</v>
      </c>
      <c r="BK18" s="7">
        <v>0.0235</v>
      </c>
      <c r="BL18" s="7">
        <v>0.0235</v>
      </c>
      <c r="BM18" s="10">
        <v>0.01175</v>
      </c>
      <c r="BN18" s="9">
        <v>0</v>
      </c>
      <c r="BO18" s="6">
        <v>0</v>
      </c>
      <c r="BP18" s="7">
        <v>0</v>
      </c>
      <c r="BQ18" s="6">
        <v>0</v>
      </c>
      <c r="BR18" s="7">
        <v>0</v>
      </c>
      <c r="BS18" s="3">
        <v>0</v>
      </c>
      <c r="BT18" s="60">
        <v>0</v>
      </c>
      <c r="BU18" s="41">
        <v>0</v>
      </c>
      <c r="BV18" s="24">
        <v>0</v>
      </c>
      <c r="BW18" s="21">
        <v>0</v>
      </c>
      <c r="BX18" s="21">
        <v>0</v>
      </c>
      <c r="BY18" s="22">
        <v>0</v>
      </c>
    </row>
    <row r="19" spans="1:77" ht="15">
      <c r="A19" s="15">
        <v>10066</v>
      </c>
      <c r="B19" s="48" t="s">
        <v>26</v>
      </c>
      <c r="C19" s="87">
        <v>24.735</v>
      </c>
      <c r="D19" s="84">
        <v>23.248</v>
      </c>
      <c r="E19" s="85">
        <v>24.735</v>
      </c>
      <c r="F19" s="88">
        <v>24.371</v>
      </c>
      <c r="G19" s="26">
        <v>31.331284153005466</v>
      </c>
      <c r="H19" s="29">
        <v>31.788989954337897</v>
      </c>
      <c r="I19" s="27">
        <v>32.16939577625571</v>
      </c>
      <c r="J19" s="29">
        <v>32.28464116575593</v>
      </c>
      <c r="K19" s="27">
        <v>32.42957796803654</v>
      </c>
      <c r="L19" s="29">
        <v>32.41817922374428</v>
      </c>
      <c r="M19" s="27">
        <v>32.409771118721466</v>
      </c>
      <c r="N19" s="29">
        <v>32.42097267759562</v>
      </c>
      <c r="O19" s="27">
        <v>32.39844200913242</v>
      </c>
      <c r="P19" s="29">
        <v>32.39993847031963</v>
      </c>
      <c r="Q19" s="27">
        <v>32.394667922374424</v>
      </c>
      <c r="R19" s="29">
        <v>32.409390938069215</v>
      </c>
      <c r="S19" s="27">
        <v>32.389109360730586</v>
      </c>
      <c r="T19" s="27">
        <v>32.38974954337899</v>
      </c>
      <c r="U19" s="29">
        <v>32.39138869863014</v>
      </c>
      <c r="V19" s="31">
        <v>0</v>
      </c>
      <c r="W19" s="7">
        <v>0</v>
      </c>
      <c r="X19" s="6">
        <v>0</v>
      </c>
      <c r="Y19" s="7">
        <v>0</v>
      </c>
      <c r="Z19" s="6">
        <v>0</v>
      </c>
      <c r="AA19" s="7">
        <v>0</v>
      </c>
      <c r="AB19" s="6">
        <v>0</v>
      </c>
      <c r="AC19" s="7">
        <v>0</v>
      </c>
      <c r="AD19" s="6">
        <v>0</v>
      </c>
      <c r="AE19" s="7">
        <v>0</v>
      </c>
      <c r="AF19" s="6">
        <v>0</v>
      </c>
      <c r="AG19" s="7">
        <v>0</v>
      </c>
      <c r="AH19" s="7">
        <v>0</v>
      </c>
      <c r="AI19" s="8">
        <v>0</v>
      </c>
      <c r="AJ19" s="31">
        <v>7.114383561643836</v>
      </c>
      <c r="AK19" s="7">
        <v>7.114383561643836</v>
      </c>
      <c r="AL19" s="6">
        <v>7.109403460837887</v>
      </c>
      <c r="AM19" s="7">
        <v>7.114383561643836</v>
      </c>
      <c r="AN19" s="6">
        <v>7.114383561643836</v>
      </c>
      <c r="AO19" s="7">
        <v>7.114383561643836</v>
      </c>
      <c r="AP19" s="8">
        <v>7.109403460837887</v>
      </c>
      <c r="AQ19" s="24">
        <v>0</v>
      </c>
      <c r="AR19" s="21">
        <v>0</v>
      </c>
      <c r="AS19" s="21">
        <v>0</v>
      </c>
      <c r="AT19" s="25">
        <v>0</v>
      </c>
      <c r="AU19" s="21">
        <v>0</v>
      </c>
      <c r="AV19" s="25">
        <v>0</v>
      </c>
      <c r="AW19" s="47">
        <v>0</v>
      </c>
      <c r="AX19" s="24">
        <v>0</v>
      </c>
      <c r="AY19" s="21">
        <v>0</v>
      </c>
      <c r="AZ19" s="25">
        <v>0</v>
      </c>
      <c r="BA19" s="21">
        <v>0</v>
      </c>
      <c r="BB19" s="25">
        <v>0</v>
      </c>
      <c r="BC19" s="21">
        <v>0</v>
      </c>
      <c r="BD19" s="22">
        <v>0</v>
      </c>
      <c r="BE19" s="119">
        <v>0</v>
      </c>
      <c r="BF19" s="31">
        <v>0.292</v>
      </c>
      <c r="BG19" s="7">
        <v>0.392</v>
      </c>
      <c r="BH19" s="6">
        <v>0.266</v>
      </c>
      <c r="BI19" s="7">
        <v>0.217</v>
      </c>
      <c r="BJ19" s="6">
        <v>0.789</v>
      </c>
      <c r="BK19" s="7">
        <v>0.503</v>
      </c>
      <c r="BL19" s="7">
        <v>0.503</v>
      </c>
      <c r="BM19" s="10">
        <v>0.2515</v>
      </c>
      <c r="BN19" s="9">
        <v>0</v>
      </c>
      <c r="BO19" s="6">
        <v>0</v>
      </c>
      <c r="BP19" s="7">
        <v>0</v>
      </c>
      <c r="BQ19" s="6">
        <v>0</v>
      </c>
      <c r="BR19" s="7">
        <v>0.044</v>
      </c>
      <c r="BS19" s="3">
        <v>0.022</v>
      </c>
      <c r="BT19" s="60">
        <v>0.022</v>
      </c>
      <c r="BU19" s="41">
        <v>0.011</v>
      </c>
      <c r="BV19" s="24">
        <v>0.044</v>
      </c>
      <c r="BW19" s="21">
        <v>0.066</v>
      </c>
      <c r="BX19" s="21">
        <v>0.09899999999999999</v>
      </c>
      <c r="BY19" s="22">
        <v>0.05499999999999999</v>
      </c>
    </row>
    <row r="20" spans="1:77" ht="15">
      <c r="A20" s="15">
        <v>10067</v>
      </c>
      <c r="B20" s="48" t="s">
        <v>27</v>
      </c>
      <c r="C20" s="87">
        <v>16.053</v>
      </c>
      <c r="D20" s="84">
        <v>15.088</v>
      </c>
      <c r="E20" s="85">
        <v>16.053</v>
      </c>
      <c r="F20" s="88">
        <v>15.817</v>
      </c>
      <c r="G20" s="26">
        <v>15.68556466302368</v>
      </c>
      <c r="H20" s="29">
        <v>16.53180011415525</v>
      </c>
      <c r="I20" s="27">
        <v>16.669366552511416</v>
      </c>
      <c r="J20" s="29">
        <v>17.44764993169399</v>
      </c>
      <c r="K20" s="27">
        <v>17.910987671232874</v>
      </c>
      <c r="L20" s="29">
        <v>18.341014497716895</v>
      </c>
      <c r="M20" s="27">
        <v>18.693991095890414</v>
      </c>
      <c r="N20" s="29">
        <v>18.986194444444443</v>
      </c>
      <c r="O20" s="27">
        <v>19.13224063926941</v>
      </c>
      <c r="P20" s="29">
        <v>19.265078538812787</v>
      </c>
      <c r="Q20" s="27">
        <v>19.39791598173516</v>
      </c>
      <c r="R20" s="29">
        <v>19.525305441712206</v>
      </c>
      <c r="S20" s="27">
        <v>19.663591438356168</v>
      </c>
      <c r="T20" s="27">
        <v>19.796428767123285</v>
      </c>
      <c r="U20" s="29">
        <v>19.929267009132417</v>
      </c>
      <c r="V20" s="31">
        <v>0</v>
      </c>
      <c r="W20" s="7">
        <v>0</v>
      </c>
      <c r="X20" s="6">
        <v>0</v>
      </c>
      <c r="Y20" s="7">
        <v>0</v>
      </c>
      <c r="Z20" s="6">
        <v>0</v>
      </c>
      <c r="AA20" s="7">
        <v>0</v>
      </c>
      <c r="AB20" s="6">
        <v>0</v>
      </c>
      <c r="AC20" s="7">
        <v>0</v>
      </c>
      <c r="AD20" s="6">
        <v>0</v>
      </c>
      <c r="AE20" s="7">
        <v>0</v>
      </c>
      <c r="AF20" s="6">
        <v>0</v>
      </c>
      <c r="AG20" s="7">
        <v>0</v>
      </c>
      <c r="AH20" s="7">
        <v>0</v>
      </c>
      <c r="AI20" s="8">
        <v>0</v>
      </c>
      <c r="AJ20" s="31">
        <v>0</v>
      </c>
      <c r="AK20" s="7">
        <v>0</v>
      </c>
      <c r="AL20" s="6">
        <v>0</v>
      </c>
      <c r="AM20" s="7">
        <v>0</v>
      </c>
      <c r="AN20" s="6">
        <v>0</v>
      </c>
      <c r="AO20" s="7">
        <v>0</v>
      </c>
      <c r="AP20" s="8">
        <v>0</v>
      </c>
      <c r="AQ20" s="24">
        <v>0</v>
      </c>
      <c r="AR20" s="21">
        <v>0</v>
      </c>
      <c r="AS20" s="21">
        <v>0</v>
      </c>
      <c r="AT20" s="25">
        <v>0</v>
      </c>
      <c r="AU20" s="21">
        <v>0</v>
      </c>
      <c r="AV20" s="25">
        <v>0</v>
      </c>
      <c r="AW20" s="47">
        <v>0</v>
      </c>
      <c r="AX20" s="24">
        <v>0</v>
      </c>
      <c r="AY20" s="21">
        <v>0</v>
      </c>
      <c r="AZ20" s="25">
        <v>0</v>
      </c>
      <c r="BA20" s="21">
        <v>0</v>
      </c>
      <c r="BB20" s="25">
        <v>0</v>
      </c>
      <c r="BC20" s="21">
        <v>0</v>
      </c>
      <c r="BD20" s="22">
        <v>0</v>
      </c>
      <c r="BE20" s="119">
        <v>0</v>
      </c>
      <c r="BF20" s="31">
        <v>0.108</v>
      </c>
      <c r="BG20" s="7">
        <v>0.18</v>
      </c>
      <c r="BH20" s="6">
        <v>0.178</v>
      </c>
      <c r="BI20" s="7">
        <v>0.13</v>
      </c>
      <c r="BJ20" s="6">
        <v>0.175</v>
      </c>
      <c r="BK20" s="7">
        <v>0.1525</v>
      </c>
      <c r="BL20" s="7">
        <v>0.1525</v>
      </c>
      <c r="BM20" s="10">
        <v>0.07625</v>
      </c>
      <c r="BN20" s="9">
        <v>0</v>
      </c>
      <c r="BO20" s="6">
        <v>0.008</v>
      </c>
      <c r="BP20" s="7">
        <v>0</v>
      </c>
      <c r="BQ20" s="6">
        <v>0</v>
      </c>
      <c r="BR20" s="7">
        <v>0</v>
      </c>
      <c r="BS20" s="3">
        <v>0</v>
      </c>
      <c r="BT20" s="60">
        <v>0</v>
      </c>
      <c r="BU20" s="41">
        <v>0</v>
      </c>
      <c r="BV20" s="24">
        <v>0.008</v>
      </c>
      <c r="BW20" s="21">
        <v>0.008</v>
      </c>
      <c r="BX20" s="21">
        <v>0.008</v>
      </c>
      <c r="BY20" s="22">
        <v>0</v>
      </c>
    </row>
    <row r="21" spans="1:77" ht="15">
      <c r="A21" s="15">
        <v>10068</v>
      </c>
      <c r="B21" s="48" t="s">
        <v>28</v>
      </c>
      <c r="C21" s="87">
        <v>2.811</v>
      </c>
      <c r="D21" s="84">
        <v>2.642</v>
      </c>
      <c r="E21" s="85">
        <v>2.811</v>
      </c>
      <c r="F21" s="88">
        <v>2.77</v>
      </c>
      <c r="G21" s="26">
        <v>2.64014116575592</v>
      </c>
      <c r="H21" s="29">
        <v>2.5076860730593613</v>
      </c>
      <c r="I21" s="27">
        <v>2.5076860730593613</v>
      </c>
      <c r="J21" s="29">
        <v>2.5219427367941716</v>
      </c>
      <c r="K21" s="27">
        <v>2.5203815068493154</v>
      </c>
      <c r="L21" s="29">
        <v>2.5203815068493154</v>
      </c>
      <c r="M21" s="27">
        <v>2.5203815068493154</v>
      </c>
      <c r="N21" s="29">
        <v>2.5219427367941716</v>
      </c>
      <c r="O21" s="27">
        <v>2.5203815068493154</v>
      </c>
      <c r="P21" s="29">
        <v>2.5203815068493154</v>
      </c>
      <c r="Q21" s="27">
        <v>2.5203815068493154</v>
      </c>
      <c r="R21" s="29">
        <v>2.5219427367941716</v>
      </c>
      <c r="S21" s="27">
        <v>2.5203815068493154</v>
      </c>
      <c r="T21" s="27">
        <v>2.5203815068493154</v>
      </c>
      <c r="U21" s="29">
        <v>2.5203815068493154</v>
      </c>
      <c r="V21" s="31">
        <v>0</v>
      </c>
      <c r="W21" s="7">
        <v>0</v>
      </c>
      <c r="X21" s="6">
        <v>0</v>
      </c>
      <c r="Y21" s="7">
        <v>0</v>
      </c>
      <c r="Z21" s="6">
        <v>0</v>
      </c>
      <c r="AA21" s="7">
        <v>0</v>
      </c>
      <c r="AB21" s="6">
        <v>0</v>
      </c>
      <c r="AC21" s="7">
        <v>0</v>
      </c>
      <c r="AD21" s="6">
        <v>0</v>
      </c>
      <c r="AE21" s="7">
        <v>0</v>
      </c>
      <c r="AF21" s="6">
        <v>0</v>
      </c>
      <c r="AG21" s="7">
        <v>0</v>
      </c>
      <c r="AH21" s="7">
        <v>0</v>
      </c>
      <c r="AI21" s="8">
        <v>0</v>
      </c>
      <c r="AJ21" s="31">
        <v>0</v>
      </c>
      <c r="AK21" s="7">
        <v>0</v>
      </c>
      <c r="AL21" s="6">
        <v>0</v>
      </c>
      <c r="AM21" s="7">
        <v>0</v>
      </c>
      <c r="AN21" s="6">
        <v>0</v>
      </c>
      <c r="AO21" s="7">
        <v>0</v>
      </c>
      <c r="AP21" s="8">
        <v>0</v>
      </c>
      <c r="AQ21" s="24">
        <v>0</v>
      </c>
      <c r="AR21" s="21">
        <v>0</v>
      </c>
      <c r="AS21" s="21">
        <v>0</v>
      </c>
      <c r="AT21" s="25">
        <v>0</v>
      </c>
      <c r="AU21" s="21">
        <v>0</v>
      </c>
      <c r="AV21" s="25">
        <v>0</v>
      </c>
      <c r="AW21" s="47">
        <v>0</v>
      </c>
      <c r="AX21" s="24">
        <v>0</v>
      </c>
      <c r="AY21" s="21">
        <v>0</v>
      </c>
      <c r="AZ21" s="25">
        <v>0</v>
      </c>
      <c r="BA21" s="21">
        <v>0</v>
      </c>
      <c r="BB21" s="25">
        <v>0</v>
      </c>
      <c r="BC21" s="21">
        <v>0</v>
      </c>
      <c r="BD21" s="22">
        <v>0</v>
      </c>
      <c r="BE21" s="119">
        <v>0</v>
      </c>
      <c r="BF21" s="31">
        <v>0.084</v>
      </c>
      <c r="BG21" s="7">
        <v>0.01</v>
      </c>
      <c r="BH21" s="6">
        <v>0.022</v>
      </c>
      <c r="BI21" s="7">
        <v>0.032</v>
      </c>
      <c r="BJ21" s="6">
        <v>0.033</v>
      </c>
      <c r="BK21" s="7">
        <v>0.0325</v>
      </c>
      <c r="BL21" s="7">
        <v>0.0325</v>
      </c>
      <c r="BM21" s="10">
        <v>0.01625</v>
      </c>
      <c r="BN21" s="9">
        <v>0</v>
      </c>
      <c r="BO21" s="6">
        <v>0</v>
      </c>
      <c r="BP21" s="7">
        <v>0</v>
      </c>
      <c r="BQ21" s="6">
        <v>0</v>
      </c>
      <c r="BR21" s="7">
        <v>0</v>
      </c>
      <c r="BS21" s="3">
        <v>0</v>
      </c>
      <c r="BT21" s="60">
        <v>0</v>
      </c>
      <c r="BU21" s="41">
        <v>0</v>
      </c>
      <c r="BV21" s="24">
        <v>0</v>
      </c>
      <c r="BW21" s="21">
        <v>0</v>
      </c>
      <c r="BX21" s="21">
        <v>0</v>
      </c>
      <c r="BY21" s="22">
        <v>0</v>
      </c>
    </row>
    <row r="22" spans="1:77" ht="15">
      <c r="A22" s="15">
        <v>10070</v>
      </c>
      <c r="B22" s="48" t="s">
        <v>29</v>
      </c>
      <c r="C22" s="87">
        <v>0.364</v>
      </c>
      <c r="D22" s="84">
        <v>0.342</v>
      </c>
      <c r="E22" s="85">
        <v>0.364</v>
      </c>
      <c r="F22" s="88">
        <v>0.359</v>
      </c>
      <c r="G22" s="26">
        <v>0.35166211293260474</v>
      </c>
      <c r="H22" s="29">
        <v>0.3776325342465753</v>
      </c>
      <c r="I22" s="27">
        <v>0.37800993150684936</v>
      </c>
      <c r="J22" s="29">
        <v>0.38866336520947176</v>
      </c>
      <c r="K22" s="27">
        <v>0.38887214611872145</v>
      </c>
      <c r="L22" s="29">
        <v>0.3892537671232876</v>
      </c>
      <c r="M22" s="27">
        <v>0.3896353881278539</v>
      </c>
      <c r="N22" s="29">
        <v>0.39019114298724955</v>
      </c>
      <c r="O22" s="27">
        <v>0.390400684931507</v>
      </c>
      <c r="P22" s="29">
        <v>0.3907835616438356</v>
      </c>
      <c r="Q22" s="27">
        <v>0.3911673515981735</v>
      </c>
      <c r="R22" s="29">
        <v>0.391725068306011</v>
      </c>
      <c r="S22" s="27">
        <v>0.39193538812785395</v>
      </c>
      <c r="T22" s="27">
        <v>0.3923199771689498</v>
      </c>
      <c r="U22" s="29">
        <v>0.39270490867579905</v>
      </c>
      <c r="V22" s="31">
        <v>0</v>
      </c>
      <c r="W22" s="7">
        <v>0</v>
      </c>
      <c r="X22" s="6">
        <v>0</v>
      </c>
      <c r="Y22" s="7">
        <v>0</v>
      </c>
      <c r="Z22" s="6">
        <v>0</v>
      </c>
      <c r="AA22" s="7">
        <v>0</v>
      </c>
      <c r="AB22" s="6">
        <v>0</v>
      </c>
      <c r="AC22" s="7">
        <v>0</v>
      </c>
      <c r="AD22" s="6">
        <v>0</v>
      </c>
      <c r="AE22" s="7">
        <v>0</v>
      </c>
      <c r="AF22" s="6">
        <v>0</v>
      </c>
      <c r="AG22" s="7">
        <v>0</v>
      </c>
      <c r="AH22" s="7">
        <v>0</v>
      </c>
      <c r="AI22" s="8">
        <v>0</v>
      </c>
      <c r="AJ22" s="31">
        <v>0</v>
      </c>
      <c r="AK22" s="7">
        <v>0</v>
      </c>
      <c r="AL22" s="6">
        <v>0</v>
      </c>
      <c r="AM22" s="7">
        <v>0</v>
      </c>
      <c r="AN22" s="6">
        <v>0</v>
      </c>
      <c r="AO22" s="7">
        <v>0</v>
      </c>
      <c r="AP22" s="8">
        <v>0</v>
      </c>
      <c r="AQ22" s="24">
        <v>0</v>
      </c>
      <c r="AR22" s="21">
        <v>0</v>
      </c>
      <c r="AS22" s="21">
        <v>0</v>
      </c>
      <c r="AT22" s="25">
        <v>0</v>
      </c>
      <c r="AU22" s="21">
        <v>0</v>
      </c>
      <c r="AV22" s="25">
        <v>0</v>
      </c>
      <c r="AW22" s="47">
        <v>0</v>
      </c>
      <c r="AX22" s="24">
        <v>0</v>
      </c>
      <c r="AY22" s="21">
        <v>0</v>
      </c>
      <c r="AZ22" s="25">
        <v>0</v>
      </c>
      <c r="BA22" s="21">
        <v>0</v>
      </c>
      <c r="BB22" s="25">
        <v>0</v>
      </c>
      <c r="BC22" s="21">
        <v>0</v>
      </c>
      <c r="BD22" s="22">
        <v>0</v>
      </c>
      <c r="BE22" s="119">
        <v>0</v>
      </c>
      <c r="BF22" s="31">
        <v>0.003</v>
      </c>
      <c r="BG22" s="7">
        <v>0.009</v>
      </c>
      <c r="BH22" s="6">
        <v>0.002</v>
      </c>
      <c r="BI22" s="7">
        <v>0.003</v>
      </c>
      <c r="BJ22" s="6">
        <v>0.002</v>
      </c>
      <c r="BK22" s="7">
        <v>0.0025</v>
      </c>
      <c r="BL22" s="7">
        <v>0.0025</v>
      </c>
      <c r="BM22" s="10">
        <v>0.00125</v>
      </c>
      <c r="BN22" s="9">
        <v>0</v>
      </c>
      <c r="BO22" s="6">
        <v>0</v>
      </c>
      <c r="BP22" s="7">
        <v>0</v>
      </c>
      <c r="BQ22" s="6">
        <v>0</v>
      </c>
      <c r="BR22" s="7">
        <v>0</v>
      </c>
      <c r="BS22" s="3">
        <v>0</v>
      </c>
      <c r="BT22" s="60">
        <v>0</v>
      </c>
      <c r="BU22" s="41">
        <v>0</v>
      </c>
      <c r="BV22" s="24">
        <v>0</v>
      </c>
      <c r="BW22" s="21">
        <v>0</v>
      </c>
      <c r="BX22" s="21">
        <v>0</v>
      </c>
      <c r="BY22" s="22">
        <v>0</v>
      </c>
    </row>
    <row r="23" spans="1:77" ht="15">
      <c r="A23" s="15">
        <v>10071</v>
      </c>
      <c r="B23" s="48" t="s">
        <v>30</v>
      </c>
      <c r="C23" s="87">
        <v>1.943</v>
      </c>
      <c r="D23" s="84">
        <v>1.826</v>
      </c>
      <c r="E23" s="85">
        <v>1.943</v>
      </c>
      <c r="F23" s="88">
        <v>1.914</v>
      </c>
      <c r="G23" s="26">
        <v>1.8999316939890711</v>
      </c>
      <c r="H23" s="29">
        <v>1.8623763698630136</v>
      </c>
      <c r="I23" s="27">
        <v>1.8623764840182646</v>
      </c>
      <c r="J23" s="29">
        <v>1.8647240437158468</v>
      </c>
      <c r="K23" s="27">
        <v>1.8637158675799086</v>
      </c>
      <c r="L23" s="29">
        <v>1.8637157534246578</v>
      </c>
      <c r="M23" s="27">
        <v>1.8637157534246578</v>
      </c>
      <c r="N23" s="29">
        <v>1.8647239298724954</v>
      </c>
      <c r="O23" s="27">
        <v>1.8637156392694063</v>
      </c>
      <c r="P23" s="29">
        <v>1.8637157534246576</v>
      </c>
      <c r="Q23" s="27">
        <v>1.8637158675799086</v>
      </c>
      <c r="R23" s="29">
        <v>1.8647241575591986</v>
      </c>
      <c r="S23" s="27">
        <v>1.8637155251141553</v>
      </c>
      <c r="T23" s="27">
        <v>1.8637156392694063</v>
      </c>
      <c r="U23" s="29">
        <v>1.8637156392694063</v>
      </c>
      <c r="V23" s="31">
        <v>0</v>
      </c>
      <c r="W23" s="7">
        <v>0</v>
      </c>
      <c r="X23" s="6">
        <v>0</v>
      </c>
      <c r="Y23" s="7">
        <v>0</v>
      </c>
      <c r="Z23" s="6">
        <v>0</v>
      </c>
      <c r="AA23" s="7">
        <v>0</v>
      </c>
      <c r="AB23" s="6">
        <v>0</v>
      </c>
      <c r="AC23" s="7">
        <v>0</v>
      </c>
      <c r="AD23" s="6">
        <v>0</v>
      </c>
      <c r="AE23" s="7">
        <v>0</v>
      </c>
      <c r="AF23" s="6">
        <v>0</v>
      </c>
      <c r="AG23" s="7">
        <v>0</v>
      </c>
      <c r="AH23" s="7">
        <v>0</v>
      </c>
      <c r="AI23" s="8">
        <v>0</v>
      </c>
      <c r="AJ23" s="31">
        <v>0</v>
      </c>
      <c r="AK23" s="7">
        <v>0</v>
      </c>
      <c r="AL23" s="6">
        <v>0</v>
      </c>
      <c r="AM23" s="7">
        <v>0</v>
      </c>
      <c r="AN23" s="6">
        <v>0</v>
      </c>
      <c r="AO23" s="7">
        <v>0</v>
      </c>
      <c r="AP23" s="8">
        <v>0</v>
      </c>
      <c r="AQ23" s="24">
        <v>0</v>
      </c>
      <c r="AR23" s="21">
        <v>0</v>
      </c>
      <c r="AS23" s="21">
        <v>0</v>
      </c>
      <c r="AT23" s="25">
        <v>0</v>
      </c>
      <c r="AU23" s="21">
        <v>0</v>
      </c>
      <c r="AV23" s="25">
        <v>0</v>
      </c>
      <c r="AW23" s="47">
        <v>0</v>
      </c>
      <c r="AX23" s="24">
        <v>0</v>
      </c>
      <c r="AY23" s="21">
        <v>0</v>
      </c>
      <c r="AZ23" s="25">
        <v>0</v>
      </c>
      <c r="BA23" s="21">
        <v>0</v>
      </c>
      <c r="BB23" s="25">
        <v>0</v>
      </c>
      <c r="BC23" s="21">
        <v>0</v>
      </c>
      <c r="BD23" s="22">
        <v>0</v>
      </c>
      <c r="BE23" s="119">
        <v>0</v>
      </c>
      <c r="BF23" s="31">
        <v>0.004</v>
      </c>
      <c r="BG23" s="7">
        <v>0</v>
      </c>
      <c r="BH23" s="6">
        <v>0.004</v>
      </c>
      <c r="BI23" s="7">
        <v>0.031</v>
      </c>
      <c r="BJ23" s="6">
        <v>0.007</v>
      </c>
      <c r="BK23" s="7">
        <v>0.019</v>
      </c>
      <c r="BL23" s="7">
        <v>0.019</v>
      </c>
      <c r="BM23" s="10">
        <v>0.0095</v>
      </c>
      <c r="BN23" s="9">
        <v>0</v>
      </c>
      <c r="BO23" s="6">
        <v>0</v>
      </c>
      <c r="BP23" s="7">
        <v>0</v>
      </c>
      <c r="BQ23" s="6">
        <v>0</v>
      </c>
      <c r="BR23" s="7">
        <v>0</v>
      </c>
      <c r="BS23" s="3">
        <v>0</v>
      </c>
      <c r="BT23" s="60">
        <v>0</v>
      </c>
      <c r="BU23" s="41">
        <v>0</v>
      </c>
      <c r="BV23" s="24">
        <v>0</v>
      </c>
      <c r="BW23" s="21">
        <v>0</v>
      </c>
      <c r="BX23" s="21">
        <v>0</v>
      </c>
      <c r="BY23" s="22">
        <v>0</v>
      </c>
    </row>
    <row r="24" spans="1:77" ht="15">
      <c r="A24" s="15">
        <v>10072</v>
      </c>
      <c r="B24" s="48" t="s">
        <v>31</v>
      </c>
      <c r="C24" s="87">
        <v>24.34</v>
      </c>
      <c r="D24" s="84">
        <v>22.877</v>
      </c>
      <c r="E24" s="85">
        <v>24.34</v>
      </c>
      <c r="F24" s="88">
        <v>23.982</v>
      </c>
      <c r="G24" s="26">
        <v>23.75580601092896</v>
      </c>
      <c r="H24" s="29">
        <v>24.00212625570776</v>
      </c>
      <c r="I24" s="27">
        <v>24.074671004566213</v>
      </c>
      <c r="J24" s="29">
        <v>25.50948611111111</v>
      </c>
      <c r="K24" s="27">
        <v>25.697093835616442</v>
      </c>
      <c r="L24" s="29">
        <v>25.8177941780822</v>
      </c>
      <c r="M24" s="27">
        <v>25.929829109589043</v>
      </c>
      <c r="N24" s="29">
        <v>25.98692725409836</v>
      </c>
      <c r="O24" s="27">
        <v>26.14999383561644</v>
      </c>
      <c r="P24" s="29">
        <v>26.249800570776255</v>
      </c>
      <c r="Q24" s="27">
        <v>26.310773744292234</v>
      </c>
      <c r="R24" s="29">
        <v>26.35646994535519</v>
      </c>
      <c r="S24" s="27">
        <v>26.48385593607306</v>
      </c>
      <c r="T24" s="27">
        <v>26.544359589041097</v>
      </c>
      <c r="U24" s="29">
        <v>26.588381392694057</v>
      </c>
      <c r="V24" s="31">
        <v>0</v>
      </c>
      <c r="W24" s="7">
        <v>0</v>
      </c>
      <c r="X24" s="6">
        <v>0</v>
      </c>
      <c r="Y24" s="7">
        <v>0</v>
      </c>
      <c r="Z24" s="6">
        <v>0</v>
      </c>
      <c r="AA24" s="7">
        <v>0</v>
      </c>
      <c r="AB24" s="6">
        <v>0</v>
      </c>
      <c r="AC24" s="7">
        <v>0</v>
      </c>
      <c r="AD24" s="6">
        <v>0</v>
      </c>
      <c r="AE24" s="7">
        <v>0</v>
      </c>
      <c r="AF24" s="6">
        <v>0</v>
      </c>
      <c r="AG24" s="7">
        <v>0</v>
      </c>
      <c r="AH24" s="7">
        <v>0</v>
      </c>
      <c r="AI24" s="8">
        <v>0</v>
      </c>
      <c r="AJ24" s="31">
        <v>0</v>
      </c>
      <c r="AK24" s="7">
        <v>0</v>
      </c>
      <c r="AL24" s="6">
        <v>0</v>
      </c>
      <c r="AM24" s="7">
        <v>0</v>
      </c>
      <c r="AN24" s="6">
        <v>0</v>
      </c>
      <c r="AO24" s="7">
        <v>0</v>
      </c>
      <c r="AP24" s="8">
        <v>0</v>
      </c>
      <c r="AQ24" s="24">
        <v>0</v>
      </c>
      <c r="AR24" s="21">
        <v>0</v>
      </c>
      <c r="AS24" s="21">
        <v>0</v>
      </c>
      <c r="AT24" s="25">
        <v>0</v>
      </c>
      <c r="AU24" s="21">
        <v>0</v>
      </c>
      <c r="AV24" s="25">
        <v>0</v>
      </c>
      <c r="AW24" s="47">
        <v>0</v>
      </c>
      <c r="AX24" s="24">
        <v>0</v>
      </c>
      <c r="AY24" s="21">
        <v>0</v>
      </c>
      <c r="AZ24" s="25">
        <v>0</v>
      </c>
      <c r="BA24" s="21">
        <v>0</v>
      </c>
      <c r="BB24" s="25">
        <v>0</v>
      </c>
      <c r="BC24" s="21">
        <v>0</v>
      </c>
      <c r="BD24" s="22">
        <v>0</v>
      </c>
      <c r="BE24" s="119">
        <v>0</v>
      </c>
      <c r="BF24" s="31">
        <v>0.17</v>
      </c>
      <c r="BG24" s="7">
        <v>0.193</v>
      </c>
      <c r="BH24" s="6">
        <v>0.413</v>
      </c>
      <c r="BI24" s="7">
        <v>0.336</v>
      </c>
      <c r="BJ24" s="6">
        <v>0.139</v>
      </c>
      <c r="BK24" s="7">
        <v>0.2375</v>
      </c>
      <c r="BL24" s="7">
        <v>0.2375</v>
      </c>
      <c r="BM24" s="10">
        <v>0.11875</v>
      </c>
      <c r="BN24" s="9">
        <v>0</v>
      </c>
      <c r="BO24" s="6">
        <v>0.005</v>
      </c>
      <c r="BP24" s="7">
        <v>0.159</v>
      </c>
      <c r="BQ24" s="6">
        <v>0</v>
      </c>
      <c r="BR24" s="7">
        <v>0.002</v>
      </c>
      <c r="BS24" s="3">
        <v>0.001</v>
      </c>
      <c r="BT24" s="60">
        <v>0.001</v>
      </c>
      <c r="BU24" s="41">
        <v>0.0005</v>
      </c>
      <c r="BV24" s="24">
        <v>0.166</v>
      </c>
      <c r="BW24" s="21">
        <v>0.167</v>
      </c>
      <c r="BX24" s="21">
        <v>0.1685</v>
      </c>
      <c r="BY24" s="22">
        <v>0.0025</v>
      </c>
    </row>
    <row r="25" spans="1:77" ht="15">
      <c r="A25" s="15">
        <v>10074</v>
      </c>
      <c r="B25" s="48" t="s">
        <v>32</v>
      </c>
      <c r="C25" s="87">
        <v>27.08</v>
      </c>
      <c r="D25" s="84">
        <v>25.452</v>
      </c>
      <c r="E25" s="85">
        <v>27.08</v>
      </c>
      <c r="F25" s="88">
        <v>26.682</v>
      </c>
      <c r="G25" s="26">
        <v>27.864071038251367</v>
      </c>
      <c r="H25" s="29">
        <v>30.282504566210044</v>
      </c>
      <c r="I25" s="27">
        <v>30.437412557077625</v>
      </c>
      <c r="J25" s="29">
        <v>32.272634448998176</v>
      </c>
      <c r="K25" s="27">
        <v>32.519363127853886</v>
      </c>
      <c r="L25" s="29">
        <v>32.76325799086758</v>
      </c>
      <c r="M25" s="27">
        <v>33.00139075342466</v>
      </c>
      <c r="N25" s="29">
        <v>33.226850182149356</v>
      </c>
      <c r="O25" s="27">
        <v>33.45412659817352</v>
      </c>
      <c r="P25" s="29">
        <v>33.682793264840186</v>
      </c>
      <c r="Q25" s="27">
        <v>33.91300947488585</v>
      </c>
      <c r="R25" s="29">
        <v>34.14465585154827</v>
      </c>
      <c r="S25" s="27">
        <v>34.37815993150685</v>
      </c>
      <c r="T25" s="27">
        <v>34.61310742009132</v>
      </c>
      <c r="U25" s="29">
        <v>34.84963470319635</v>
      </c>
      <c r="V25" s="31">
        <v>0</v>
      </c>
      <c r="W25" s="7">
        <v>0</v>
      </c>
      <c r="X25" s="6">
        <v>0</v>
      </c>
      <c r="Y25" s="7">
        <v>0</v>
      </c>
      <c r="Z25" s="6">
        <v>0</v>
      </c>
      <c r="AA25" s="7">
        <v>0</v>
      </c>
      <c r="AB25" s="6">
        <v>0</v>
      </c>
      <c r="AC25" s="7">
        <v>0</v>
      </c>
      <c r="AD25" s="6">
        <v>0</v>
      </c>
      <c r="AE25" s="7">
        <v>0</v>
      </c>
      <c r="AF25" s="6">
        <v>0</v>
      </c>
      <c r="AG25" s="7">
        <v>0</v>
      </c>
      <c r="AH25" s="7">
        <v>0</v>
      </c>
      <c r="AI25" s="8">
        <v>0</v>
      </c>
      <c r="AJ25" s="31">
        <v>2.941552511415525</v>
      </c>
      <c r="AK25" s="7">
        <v>2.9414383561643835</v>
      </c>
      <c r="AL25" s="6">
        <v>2.943306010928962</v>
      </c>
      <c r="AM25" s="7">
        <v>2.940068493150685</v>
      </c>
      <c r="AN25" s="6">
        <v>2.9329908675799086</v>
      </c>
      <c r="AO25" s="7">
        <v>2.9329908675799086</v>
      </c>
      <c r="AP25" s="8">
        <v>2.9291894353369763</v>
      </c>
      <c r="AQ25" s="24">
        <v>0</v>
      </c>
      <c r="AR25" s="21">
        <v>0</v>
      </c>
      <c r="AS25" s="21">
        <v>0</v>
      </c>
      <c r="AT25" s="25">
        <v>0</v>
      </c>
      <c r="AU25" s="21">
        <v>0</v>
      </c>
      <c r="AV25" s="25">
        <v>0</v>
      </c>
      <c r="AW25" s="47">
        <v>0</v>
      </c>
      <c r="AX25" s="24">
        <v>0</v>
      </c>
      <c r="AY25" s="21">
        <v>0</v>
      </c>
      <c r="AZ25" s="25">
        <v>0</v>
      </c>
      <c r="BA25" s="21">
        <v>0</v>
      </c>
      <c r="BB25" s="25">
        <v>0</v>
      </c>
      <c r="BC25" s="21">
        <v>0</v>
      </c>
      <c r="BD25" s="22">
        <v>0</v>
      </c>
      <c r="BE25" s="119">
        <v>0</v>
      </c>
      <c r="BF25" s="31">
        <v>0.223</v>
      </c>
      <c r="BG25" s="7">
        <v>0.285</v>
      </c>
      <c r="BH25" s="6">
        <v>0.3</v>
      </c>
      <c r="BI25" s="7">
        <v>0.411</v>
      </c>
      <c r="BJ25" s="6">
        <v>0.256</v>
      </c>
      <c r="BK25" s="7">
        <v>0.3335</v>
      </c>
      <c r="BL25" s="7">
        <v>0.3335</v>
      </c>
      <c r="BM25" s="10">
        <v>0.16675</v>
      </c>
      <c r="BN25" s="9">
        <v>0</v>
      </c>
      <c r="BO25" s="6">
        <v>0.001</v>
      </c>
      <c r="BP25" s="7">
        <v>0</v>
      </c>
      <c r="BQ25" s="6">
        <v>0.077</v>
      </c>
      <c r="BR25" s="7">
        <v>0.028</v>
      </c>
      <c r="BS25" s="3">
        <v>0.052500000000000005</v>
      </c>
      <c r="BT25" s="60">
        <v>0.052500000000000005</v>
      </c>
      <c r="BU25" s="41">
        <v>0.026250000000000002</v>
      </c>
      <c r="BV25" s="24">
        <v>0.106</v>
      </c>
      <c r="BW25" s="21">
        <v>0.1585</v>
      </c>
      <c r="BX25" s="21">
        <v>0.23725000000000002</v>
      </c>
      <c r="BY25" s="22">
        <v>0.13125</v>
      </c>
    </row>
    <row r="26" spans="1:77" ht="15">
      <c r="A26" s="15">
        <v>10076</v>
      </c>
      <c r="B26" s="48" t="s">
        <v>33</v>
      </c>
      <c r="C26" s="87">
        <v>4.889</v>
      </c>
      <c r="D26" s="84">
        <v>4.595</v>
      </c>
      <c r="E26" s="85">
        <v>4.889</v>
      </c>
      <c r="F26" s="88">
        <v>4.817</v>
      </c>
      <c r="G26" s="26">
        <v>6.0128642987249545</v>
      </c>
      <c r="H26" s="29">
        <v>7.815230022831051</v>
      </c>
      <c r="I26" s="27">
        <v>7.847892237442921</v>
      </c>
      <c r="J26" s="29">
        <v>8.036165755919855</v>
      </c>
      <c r="K26" s="27">
        <v>8.131626598173517</v>
      </c>
      <c r="L26" s="29">
        <v>8.220783219178085</v>
      </c>
      <c r="M26" s="27">
        <v>8.309939611872146</v>
      </c>
      <c r="N26" s="29">
        <v>8.391818192167579</v>
      </c>
      <c r="O26" s="27">
        <v>8.488253196347031</v>
      </c>
      <c r="P26" s="29">
        <v>8.577409931506848</v>
      </c>
      <c r="Q26" s="27">
        <v>8.666566438356162</v>
      </c>
      <c r="R26" s="29">
        <v>8.747470059198541</v>
      </c>
      <c r="S26" s="27">
        <v>8.844879794520548</v>
      </c>
      <c r="T26" s="27">
        <v>8.93403595890411</v>
      </c>
      <c r="U26" s="29">
        <v>9.023192922374427</v>
      </c>
      <c r="V26" s="31">
        <v>0</v>
      </c>
      <c r="W26" s="7">
        <v>0</v>
      </c>
      <c r="X26" s="6">
        <v>0</v>
      </c>
      <c r="Y26" s="7">
        <v>0</v>
      </c>
      <c r="Z26" s="6">
        <v>0</v>
      </c>
      <c r="AA26" s="7">
        <v>0</v>
      </c>
      <c r="AB26" s="6">
        <v>0</v>
      </c>
      <c r="AC26" s="7">
        <v>0</v>
      </c>
      <c r="AD26" s="6">
        <v>0</v>
      </c>
      <c r="AE26" s="7">
        <v>0</v>
      </c>
      <c r="AF26" s="6">
        <v>0</v>
      </c>
      <c r="AG26" s="7">
        <v>0</v>
      </c>
      <c r="AH26" s="7">
        <v>0</v>
      </c>
      <c r="AI26" s="8">
        <v>0</v>
      </c>
      <c r="AJ26" s="31">
        <v>0</v>
      </c>
      <c r="AK26" s="7">
        <v>0</v>
      </c>
      <c r="AL26" s="6">
        <v>0</v>
      </c>
      <c r="AM26" s="7">
        <v>0</v>
      </c>
      <c r="AN26" s="6">
        <v>0</v>
      </c>
      <c r="AO26" s="7">
        <v>0</v>
      </c>
      <c r="AP26" s="8">
        <v>0</v>
      </c>
      <c r="AQ26" s="24">
        <v>0</v>
      </c>
      <c r="AR26" s="21">
        <v>0</v>
      </c>
      <c r="AS26" s="21">
        <v>0</v>
      </c>
      <c r="AT26" s="25">
        <v>0</v>
      </c>
      <c r="AU26" s="21">
        <v>0</v>
      </c>
      <c r="AV26" s="25">
        <v>0</v>
      </c>
      <c r="AW26" s="47">
        <v>0</v>
      </c>
      <c r="AX26" s="24">
        <v>0</v>
      </c>
      <c r="AY26" s="21">
        <v>0</v>
      </c>
      <c r="AZ26" s="25">
        <v>0</v>
      </c>
      <c r="BA26" s="21">
        <v>0</v>
      </c>
      <c r="BB26" s="25">
        <v>0</v>
      </c>
      <c r="BC26" s="21">
        <v>0</v>
      </c>
      <c r="BD26" s="22">
        <v>0</v>
      </c>
      <c r="BE26" s="119">
        <v>0</v>
      </c>
      <c r="BF26" s="31">
        <v>0.017</v>
      </c>
      <c r="BG26" s="7">
        <v>0.069</v>
      </c>
      <c r="BH26" s="6">
        <v>0.223</v>
      </c>
      <c r="BI26" s="7">
        <v>0.06</v>
      </c>
      <c r="BJ26" s="6">
        <v>0.021</v>
      </c>
      <c r="BK26" s="7">
        <v>0.0405</v>
      </c>
      <c r="BL26" s="7">
        <v>0.0405</v>
      </c>
      <c r="BM26" s="10">
        <v>0.02025</v>
      </c>
      <c r="BN26" s="9">
        <v>0</v>
      </c>
      <c r="BO26" s="6">
        <v>0</v>
      </c>
      <c r="BP26" s="7">
        <v>0</v>
      </c>
      <c r="BQ26" s="6">
        <v>0.006</v>
      </c>
      <c r="BR26" s="7">
        <v>0</v>
      </c>
      <c r="BS26" s="3">
        <v>0.003</v>
      </c>
      <c r="BT26" s="60">
        <v>0.003</v>
      </c>
      <c r="BU26" s="41">
        <v>0.0015</v>
      </c>
      <c r="BV26" s="24">
        <v>0.006</v>
      </c>
      <c r="BW26" s="21">
        <v>0.009000000000000001</v>
      </c>
      <c r="BX26" s="21">
        <v>0.0135</v>
      </c>
      <c r="BY26" s="22">
        <v>0.0075</v>
      </c>
    </row>
    <row r="27" spans="1:77" ht="15">
      <c r="A27" s="15">
        <v>10078</v>
      </c>
      <c r="B27" s="48" t="s">
        <v>34</v>
      </c>
      <c r="C27" s="87">
        <v>3.7729999999999997</v>
      </c>
      <c r="D27" s="84">
        <v>3.546</v>
      </c>
      <c r="E27" s="85">
        <v>3.7729999999999997</v>
      </c>
      <c r="F27" s="88">
        <v>3.718</v>
      </c>
      <c r="G27" s="26">
        <v>3.521857923497268</v>
      </c>
      <c r="H27" s="29">
        <v>3.6635889269406396</v>
      </c>
      <c r="I27" s="27">
        <v>3.711955593607306</v>
      </c>
      <c r="J27" s="29">
        <v>4.349623747723133</v>
      </c>
      <c r="K27" s="27">
        <v>4.808750684931508</v>
      </c>
      <c r="L27" s="29">
        <v>5.122186415525115</v>
      </c>
      <c r="M27" s="27">
        <v>5.141419748858446</v>
      </c>
      <c r="N27" s="29">
        <v>5.147440801457195</v>
      </c>
      <c r="O27" s="27">
        <v>5.164434589041098</v>
      </c>
      <c r="P27" s="29">
        <v>5.1763035388127845</v>
      </c>
      <c r="Q27" s="27">
        <v>5.191064840182648</v>
      </c>
      <c r="R27" s="29">
        <v>5.2017577413479055</v>
      </c>
      <c r="S27" s="27">
        <v>5.22559794520548</v>
      </c>
      <c r="T27" s="27">
        <v>5.244182305936072</v>
      </c>
      <c r="U27" s="29">
        <v>5.262875228310502</v>
      </c>
      <c r="V27" s="31">
        <v>0</v>
      </c>
      <c r="W27" s="7">
        <v>0</v>
      </c>
      <c r="X27" s="6">
        <v>0</v>
      </c>
      <c r="Y27" s="7">
        <v>0</v>
      </c>
      <c r="Z27" s="6">
        <v>0</v>
      </c>
      <c r="AA27" s="7">
        <v>0</v>
      </c>
      <c r="AB27" s="6">
        <v>0</v>
      </c>
      <c r="AC27" s="7">
        <v>0</v>
      </c>
      <c r="AD27" s="6">
        <v>0</v>
      </c>
      <c r="AE27" s="7">
        <v>0</v>
      </c>
      <c r="AF27" s="6">
        <v>0</v>
      </c>
      <c r="AG27" s="7">
        <v>0</v>
      </c>
      <c r="AH27" s="7">
        <v>0</v>
      </c>
      <c r="AI27" s="8">
        <v>0</v>
      </c>
      <c r="AJ27" s="31">
        <v>0</v>
      </c>
      <c r="AK27" s="7">
        <v>0</v>
      </c>
      <c r="AL27" s="6">
        <v>0</v>
      </c>
      <c r="AM27" s="7">
        <v>0</v>
      </c>
      <c r="AN27" s="6">
        <v>0</v>
      </c>
      <c r="AO27" s="7">
        <v>0</v>
      </c>
      <c r="AP27" s="8">
        <v>0</v>
      </c>
      <c r="AQ27" s="24">
        <v>0</v>
      </c>
      <c r="AR27" s="21">
        <v>0</v>
      </c>
      <c r="AS27" s="21">
        <v>0</v>
      </c>
      <c r="AT27" s="25">
        <v>0</v>
      </c>
      <c r="AU27" s="21">
        <v>0</v>
      </c>
      <c r="AV27" s="25">
        <v>0</v>
      </c>
      <c r="AW27" s="47">
        <v>0</v>
      </c>
      <c r="AX27" s="24">
        <v>0</v>
      </c>
      <c r="AY27" s="21">
        <v>0</v>
      </c>
      <c r="AZ27" s="25">
        <v>0</v>
      </c>
      <c r="BA27" s="21">
        <v>0</v>
      </c>
      <c r="BB27" s="25">
        <v>0</v>
      </c>
      <c r="BC27" s="21">
        <v>0</v>
      </c>
      <c r="BD27" s="22">
        <v>0</v>
      </c>
      <c r="BE27" s="119">
        <v>0</v>
      </c>
      <c r="BF27" s="31">
        <v>0.019</v>
      </c>
      <c r="BG27" s="7">
        <v>0.072</v>
      </c>
      <c r="BH27" s="6">
        <v>0.016</v>
      </c>
      <c r="BI27" s="7">
        <v>0.016</v>
      </c>
      <c r="BJ27" s="6">
        <v>0.013</v>
      </c>
      <c r="BK27" s="7">
        <v>0.014499999999999999</v>
      </c>
      <c r="BL27" s="7">
        <v>0.014499999999999999</v>
      </c>
      <c r="BM27" s="10">
        <v>0.0072499999999999995</v>
      </c>
      <c r="BN27" s="9">
        <v>0.001</v>
      </c>
      <c r="BO27" s="6">
        <v>0</v>
      </c>
      <c r="BP27" s="7">
        <v>0</v>
      </c>
      <c r="BQ27" s="6">
        <v>0</v>
      </c>
      <c r="BR27" s="7">
        <v>0</v>
      </c>
      <c r="BS27" s="3">
        <v>0</v>
      </c>
      <c r="BT27" s="60">
        <v>0</v>
      </c>
      <c r="BU27" s="41">
        <v>0</v>
      </c>
      <c r="BV27" s="24">
        <v>0.001</v>
      </c>
      <c r="BW27" s="21">
        <v>0.001</v>
      </c>
      <c r="BX27" s="21">
        <v>0.001</v>
      </c>
      <c r="BY27" s="22">
        <v>0</v>
      </c>
    </row>
    <row r="28" spans="1:77" ht="15">
      <c r="A28" s="15">
        <v>10079</v>
      </c>
      <c r="B28" s="48" t="s">
        <v>35</v>
      </c>
      <c r="C28" s="87">
        <v>89.494</v>
      </c>
      <c r="D28" s="84">
        <v>84.114</v>
      </c>
      <c r="E28" s="85">
        <v>89.494</v>
      </c>
      <c r="F28" s="88">
        <v>88.179</v>
      </c>
      <c r="G28" s="26">
        <v>83.52755009107469</v>
      </c>
      <c r="H28" s="29">
        <v>84.14577922374428</v>
      </c>
      <c r="I28" s="27">
        <v>84.35545456621004</v>
      </c>
      <c r="J28" s="29">
        <v>84.71608367486337</v>
      </c>
      <c r="K28" s="27">
        <v>85.51652374429224</v>
      </c>
      <c r="L28" s="29">
        <v>86.11755296803652</v>
      </c>
      <c r="M28" s="27">
        <v>86.66785125570777</v>
      </c>
      <c r="N28" s="29">
        <v>87.01252811930785</v>
      </c>
      <c r="O28" s="27">
        <v>87.83897888127854</v>
      </c>
      <c r="P28" s="29">
        <v>88.4599037671233</v>
      </c>
      <c r="Q28" s="27">
        <v>89.03027054794521</v>
      </c>
      <c r="R28" s="29">
        <v>89.38870355191257</v>
      </c>
      <c r="S28" s="27">
        <v>90.24210547945205</v>
      </c>
      <c r="T28" s="27">
        <v>90.8836723744292</v>
      </c>
      <c r="U28" s="29">
        <v>91.47487191780822</v>
      </c>
      <c r="V28" s="31">
        <v>0</v>
      </c>
      <c r="W28" s="7">
        <v>0</v>
      </c>
      <c r="X28" s="6">
        <v>0</v>
      </c>
      <c r="Y28" s="7">
        <v>0</v>
      </c>
      <c r="Z28" s="6">
        <v>0</v>
      </c>
      <c r="AA28" s="7">
        <v>0</v>
      </c>
      <c r="AB28" s="6">
        <v>0</v>
      </c>
      <c r="AC28" s="7">
        <v>0</v>
      </c>
      <c r="AD28" s="6">
        <v>0</v>
      </c>
      <c r="AE28" s="7">
        <v>0</v>
      </c>
      <c r="AF28" s="6">
        <v>0</v>
      </c>
      <c r="AG28" s="7">
        <v>0</v>
      </c>
      <c r="AH28" s="7">
        <v>0</v>
      </c>
      <c r="AI28" s="8">
        <v>0</v>
      </c>
      <c r="AJ28" s="31">
        <v>2.941552511415525</v>
      </c>
      <c r="AK28" s="7">
        <v>2.9414383561643835</v>
      </c>
      <c r="AL28" s="6">
        <v>2.943306010928962</v>
      </c>
      <c r="AM28" s="7">
        <v>2.940068493150685</v>
      </c>
      <c r="AN28" s="6">
        <v>2.9329908675799086</v>
      </c>
      <c r="AO28" s="7">
        <v>2.9329908675799086</v>
      </c>
      <c r="AP28" s="8">
        <v>2.9291894353369763</v>
      </c>
      <c r="AQ28" s="24">
        <v>0</v>
      </c>
      <c r="AR28" s="21">
        <v>0</v>
      </c>
      <c r="AS28" s="21">
        <v>0</v>
      </c>
      <c r="AT28" s="25">
        <v>0</v>
      </c>
      <c r="AU28" s="21">
        <v>0</v>
      </c>
      <c r="AV28" s="25">
        <v>0</v>
      </c>
      <c r="AW28" s="47">
        <v>0</v>
      </c>
      <c r="AX28" s="24">
        <v>4.068835616438356</v>
      </c>
      <c r="AY28" s="21">
        <v>4.015296803652968</v>
      </c>
      <c r="AZ28" s="25">
        <v>3.773110200364299</v>
      </c>
      <c r="BA28" s="21">
        <v>3.5050228310502285</v>
      </c>
      <c r="BB28" s="25">
        <v>3.253310502283105</v>
      </c>
      <c r="BC28" s="21">
        <v>3.0190639269406394</v>
      </c>
      <c r="BD28" s="22">
        <v>2.79474043715847</v>
      </c>
      <c r="BE28" s="119">
        <v>0</v>
      </c>
      <c r="BF28" s="31">
        <v>0.346</v>
      </c>
      <c r="BG28" s="7">
        <v>0.632</v>
      </c>
      <c r="BH28" s="6">
        <v>0.669</v>
      </c>
      <c r="BI28" s="7">
        <v>1.035</v>
      </c>
      <c r="BJ28" s="6">
        <v>0.616</v>
      </c>
      <c r="BK28" s="7">
        <v>0.8254999999999999</v>
      </c>
      <c r="BL28" s="7">
        <v>0.8254999999999999</v>
      </c>
      <c r="BM28" s="10">
        <v>0.41274999999999995</v>
      </c>
      <c r="BN28" s="9">
        <v>0</v>
      </c>
      <c r="BO28" s="6">
        <v>0</v>
      </c>
      <c r="BP28" s="7">
        <v>0</v>
      </c>
      <c r="BQ28" s="6">
        <v>0</v>
      </c>
      <c r="BR28" s="7">
        <v>0</v>
      </c>
      <c r="BS28" s="3">
        <v>0</v>
      </c>
      <c r="BT28" s="60">
        <v>0</v>
      </c>
      <c r="BU28" s="41">
        <v>0</v>
      </c>
      <c r="BV28" s="24">
        <v>0</v>
      </c>
      <c r="BW28" s="21">
        <v>0</v>
      </c>
      <c r="BX28" s="21">
        <v>0</v>
      </c>
      <c r="BY28" s="22">
        <v>0</v>
      </c>
    </row>
    <row r="29" spans="1:77" ht="15">
      <c r="A29" s="15">
        <v>10080</v>
      </c>
      <c r="B29" s="48" t="s">
        <v>36</v>
      </c>
      <c r="C29" s="87">
        <v>7.548</v>
      </c>
      <c r="D29" s="84">
        <v>7.094</v>
      </c>
      <c r="E29" s="85">
        <v>7.548</v>
      </c>
      <c r="F29" s="88">
        <v>7.437</v>
      </c>
      <c r="G29" s="26">
        <v>7.1070127504553735</v>
      </c>
      <c r="H29" s="29">
        <v>6.600450114155251</v>
      </c>
      <c r="I29" s="27">
        <v>6.603685616438357</v>
      </c>
      <c r="J29" s="29">
        <v>6.608417349726775</v>
      </c>
      <c r="K29" s="27">
        <v>6.609877625570774</v>
      </c>
      <c r="L29" s="29">
        <v>6.61284497716895</v>
      </c>
      <c r="M29" s="27">
        <v>6.615731506849315</v>
      </c>
      <c r="N29" s="29">
        <v>6.620101434426231</v>
      </c>
      <c r="O29" s="27">
        <v>6.621281735159817</v>
      </c>
      <c r="P29" s="29">
        <v>6.62395308219178</v>
      </c>
      <c r="Q29" s="27">
        <v>6.626559132420089</v>
      </c>
      <c r="R29" s="29">
        <v>6.630633310564662</v>
      </c>
      <c r="S29" s="27">
        <v>6.6315880136986305</v>
      </c>
      <c r="T29" s="27">
        <v>6.634016780821917</v>
      </c>
      <c r="U29" s="29">
        <v>6.636392009132419</v>
      </c>
      <c r="V29" s="31">
        <v>0</v>
      </c>
      <c r="W29" s="7">
        <v>0</v>
      </c>
      <c r="X29" s="6">
        <v>0</v>
      </c>
      <c r="Y29" s="7">
        <v>0</v>
      </c>
      <c r="Z29" s="6">
        <v>0</v>
      </c>
      <c r="AA29" s="7">
        <v>0</v>
      </c>
      <c r="AB29" s="6">
        <v>0</v>
      </c>
      <c r="AC29" s="7">
        <v>0</v>
      </c>
      <c r="AD29" s="6">
        <v>0</v>
      </c>
      <c r="AE29" s="7">
        <v>0</v>
      </c>
      <c r="AF29" s="6">
        <v>0</v>
      </c>
      <c r="AG29" s="7">
        <v>0</v>
      </c>
      <c r="AH29" s="7">
        <v>0</v>
      </c>
      <c r="AI29" s="8">
        <v>0</v>
      </c>
      <c r="AJ29" s="31">
        <v>0</v>
      </c>
      <c r="AK29" s="7">
        <v>0</v>
      </c>
      <c r="AL29" s="6">
        <v>0</v>
      </c>
      <c r="AM29" s="7">
        <v>0</v>
      </c>
      <c r="AN29" s="6">
        <v>0</v>
      </c>
      <c r="AO29" s="7">
        <v>0</v>
      </c>
      <c r="AP29" s="8">
        <v>0</v>
      </c>
      <c r="AQ29" s="24">
        <v>0</v>
      </c>
      <c r="AR29" s="21">
        <v>0</v>
      </c>
      <c r="AS29" s="21">
        <v>0</v>
      </c>
      <c r="AT29" s="25">
        <v>0</v>
      </c>
      <c r="AU29" s="21">
        <v>0</v>
      </c>
      <c r="AV29" s="25">
        <v>0</v>
      </c>
      <c r="AW29" s="47">
        <v>0</v>
      </c>
      <c r="AX29" s="24">
        <v>0</v>
      </c>
      <c r="AY29" s="21">
        <v>0</v>
      </c>
      <c r="AZ29" s="25">
        <v>0</v>
      </c>
      <c r="BA29" s="21">
        <v>0</v>
      </c>
      <c r="BB29" s="25">
        <v>0</v>
      </c>
      <c r="BC29" s="21">
        <v>0</v>
      </c>
      <c r="BD29" s="22">
        <v>0</v>
      </c>
      <c r="BE29" s="119">
        <v>0</v>
      </c>
      <c r="BF29" s="31">
        <v>0.042</v>
      </c>
      <c r="BG29" s="7">
        <v>0.057</v>
      </c>
      <c r="BH29" s="6">
        <v>0.033</v>
      </c>
      <c r="BI29" s="7">
        <v>0.057</v>
      </c>
      <c r="BJ29" s="6">
        <v>0.052</v>
      </c>
      <c r="BK29" s="7">
        <v>0.05450000000000001</v>
      </c>
      <c r="BL29" s="7">
        <v>0.05450000000000001</v>
      </c>
      <c r="BM29" s="10">
        <v>0.027250000000000003</v>
      </c>
      <c r="BN29" s="9">
        <v>0</v>
      </c>
      <c r="BO29" s="6">
        <v>0</v>
      </c>
      <c r="BP29" s="7">
        <v>0</v>
      </c>
      <c r="BQ29" s="6">
        <v>0</v>
      </c>
      <c r="BR29" s="7">
        <v>0</v>
      </c>
      <c r="BS29" s="3">
        <v>0</v>
      </c>
      <c r="BT29" s="60">
        <v>0</v>
      </c>
      <c r="BU29" s="41">
        <v>0</v>
      </c>
      <c r="BV29" s="24">
        <v>0</v>
      </c>
      <c r="BW29" s="21">
        <v>0</v>
      </c>
      <c r="BX29" s="21">
        <v>0</v>
      </c>
      <c r="BY29" s="22">
        <v>0</v>
      </c>
    </row>
    <row r="30" spans="1:77" ht="15">
      <c r="A30" s="15">
        <v>10081</v>
      </c>
      <c r="B30" s="48" t="s">
        <v>37</v>
      </c>
      <c r="C30" s="87">
        <v>10.611</v>
      </c>
      <c r="D30" s="84">
        <v>9.973</v>
      </c>
      <c r="E30" s="85">
        <v>10.611</v>
      </c>
      <c r="F30" s="88">
        <v>10.455</v>
      </c>
      <c r="G30" s="26">
        <v>12.452527322404372</v>
      </c>
      <c r="H30" s="29">
        <v>12.051348515981733</v>
      </c>
      <c r="I30" s="27">
        <v>12.051348630136983</v>
      </c>
      <c r="J30" s="29">
        <v>12.056370673952642</v>
      </c>
      <c r="K30" s="27">
        <v>12.051348744292238</v>
      </c>
      <c r="L30" s="29">
        <v>12.051348630136985</v>
      </c>
      <c r="M30" s="27">
        <v>12.051348630136985</v>
      </c>
      <c r="N30" s="29">
        <v>12.056370787795988</v>
      </c>
      <c r="O30" s="27">
        <v>12.051348630136985</v>
      </c>
      <c r="P30" s="29">
        <v>12.051348630136987</v>
      </c>
      <c r="Q30" s="27">
        <v>12.051348744292238</v>
      </c>
      <c r="R30" s="29">
        <v>12.056370787795991</v>
      </c>
      <c r="S30" s="27">
        <v>12.051348515981733</v>
      </c>
      <c r="T30" s="27">
        <v>12.051348630136983</v>
      </c>
      <c r="U30" s="29">
        <v>12.051348630136985</v>
      </c>
      <c r="V30" s="31">
        <v>0</v>
      </c>
      <c r="W30" s="7">
        <v>0</v>
      </c>
      <c r="X30" s="6">
        <v>0</v>
      </c>
      <c r="Y30" s="7">
        <v>0</v>
      </c>
      <c r="Z30" s="6">
        <v>0</v>
      </c>
      <c r="AA30" s="7">
        <v>0</v>
      </c>
      <c r="AB30" s="6">
        <v>0</v>
      </c>
      <c r="AC30" s="7">
        <v>0</v>
      </c>
      <c r="AD30" s="6">
        <v>0</v>
      </c>
      <c r="AE30" s="7">
        <v>0</v>
      </c>
      <c r="AF30" s="6">
        <v>0</v>
      </c>
      <c r="AG30" s="7">
        <v>0</v>
      </c>
      <c r="AH30" s="7">
        <v>0</v>
      </c>
      <c r="AI30" s="8">
        <v>0</v>
      </c>
      <c r="AJ30" s="31">
        <v>2.941552511415525</v>
      </c>
      <c r="AK30" s="7">
        <v>2.9414383561643835</v>
      </c>
      <c r="AL30" s="6">
        <v>2.943306010928962</v>
      </c>
      <c r="AM30" s="7">
        <v>2.940068493150685</v>
      </c>
      <c r="AN30" s="6">
        <v>2.9329908675799086</v>
      </c>
      <c r="AO30" s="7">
        <v>2.9329908675799086</v>
      </c>
      <c r="AP30" s="8">
        <v>2.9291894353369763</v>
      </c>
      <c r="AQ30" s="24">
        <v>0</v>
      </c>
      <c r="AR30" s="21">
        <v>0</v>
      </c>
      <c r="AS30" s="21">
        <v>0</v>
      </c>
      <c r="AT30" s="25">
        <v>0</v>
      </c>
      <c r="AU30" s="21">
        <v>0</v>
      </c>
      <c r="AV30" s="25">
        <v>0</v>
      </c>
      <c r="AW30" s="47">
        <v>0</v>
      </c>
      <c r="AX30" s="24">
        <v>0</v>
      </c>
      <c r="AY30" s="21">
        <v>0</v>
      </c>
      <c r="AZ30" s="25">
        <v>0</v>
      </c>
      <c r="BA30" s="21">
        <v>0</v>
      </c>
      <c r="BB30" s="25">
        <v>0</v>
      </c>
      <c r="BC30" s="21">
        <v>0</v>
      </c>
      <c r="BD30" s="22">
        <v>0</v>
      </c>
      <c r="BE30" s="119">
        <v>0</v>
      </c>
      <c r="BF30" s="31">
        <v>0.097</v>
      </c>
      <c r="BG30" s="7">
        <v>0.101</v>
      </c>
      <c r="BH30" s="6">
        <v>0.132</v>
      </c>
      <c r="BI30" s="7">
        <v>0.122</v>
      </c>
      <c r="BJ30" s="6">
        <v>0.1</v>
      </c>
      <c r="BK30" s="7">
        <v>0.11100000000000002</v>
      </c>
      <c r="BL30" s="7">
        <v>0.11100000000000002</v>
      </c>
      <c r="BM30" s="10">
        <v>0.05550000000000001</v>
      </c>
      <c r="BN30" s="9">
        <v>0</v>
      </c>
      <c r="BO30" s="6">
        <v>0.001</v>
      </c>
      <c r="BP30" s="7">
        <v>0</v>
      </c>
      <c r="BQ30" s="6">
        <v>0.001</v>
      </c>
      <c r="BR30" s="7">
        <v>0.01</v>
      </c>
      <c r="BS30" s="3">
        <v>0.0055</v>
      </c>
      <c r="BT30" s="60">
        <v>0.0055</v>
      </c>
      <c r="BU30" s="41">
        <v>0.00275</v>
      </c>
      <c r="BV30" s="24">
        <v>0.012</v>
      </c>
      <c r="BW30" s="21">
        <v>0.0175</v>
      </c>
      <c r="BX30" s="21">
        <v>0.02575</v>
      </c>
      <c r="BY30" s="22">
        <v>0.013749999999999998</v>
      </c>
    </row>
    <row r="31" spans="1:77" ht="15">
      <c r="A31" s="15">
        <v>10082</v>
      </c>
      <c r="B31" s="48" t="s">
        <v>38</v>
      </c>
      <c r="C31" s="87">
        <v>0.12</v>
      </c>
      <c r="D31" s="84">
        <v>0.113</v>
      </c>
      <c r="E31" s="85">
        <v>0.12</v>
      </c>
      <c r="F31" s="88">
        <v>0.118</v>
      </c>
      <c r="G31" s="26">
        <v>0.10393897996357013</v>
      </c>
      <c r="H31" s="29">
        <v>0.09501598173515984</v>
      </c>
      <c r="I31" s="27">
        <v>0.09501609589041098</v>
      </c>
      <c r="J31" s="29">
        <v>0.09949829234972678</v>
      </c>
      <c r="K31" s="27">
        <v>0.09940936073059363</v>
      </c>
      <c r="L31" s="29">
        <v>0.0994095890410959</v>
      </c>
      <c r="M31" s="27">
        <v>0.09940970319634704</v>
      </c>
      <c r="N31" s="29">
        <v>0.0994986338797814</v>
      </c>
      <c r="O31" s="27">
        <v>0.09940958904109588</v>
      </c>
      <c r="P31" s="29">
        <v>0.09940936073059363</v>
      </c>
      <c r="Q31" s="27">
        <v>0.09940936073059363</v>
      </c>
      <c r="R31" s="29">
        <v>0.09949863387978145</v>
      </c>
      <c r="S31" s="27">
        <v>0.09940958904109588</v>
      </c>
      <c r="T31" s="27">
        <v>0.09940970319634702</v>
      </c>
      <c r="U31" s="29">
        <v>0.09940958904109588</v>
      </c>
      <c r="V31" s="31">
        <v>0</v>
      </c>
      <c r="W31" s="7">
        <v>0</v>
      </c>
      <c r="X31" s="6">
        <v>0</v>
      </c>
      <c r="Y31" s="7">
        <v>0</v>
      </c>
      <c r="Z31" s="6">
        <v>0</v>
      </c>
      <c r="AA31" s="7">
        <v>0</v>
      </c>
      <c r="AB31" s="6">
        <v>0</v>
      </c>
      <c r="AC31" s="7">
        <v>0</v>
      </c>
      <c r="AD31" s="6">
        <v>0</v>
      </c>
      <c r="AE31" s="7">
        <v>0</v>
      </c>
      <c r="AF31" s="6">
        <v>0</v>
      </c>
      <c r="AG31" s="7">
        <v>0</v>
      </c>
      <c r="AH31" s="7">
        <v>0</v>
      </c>
      <c r="AI31" s="8">
        <v>0</v>
      </c>
      <c r="AJ31" s="31">
        <v>0</v>
      </c>
      <c r="AK31" s="7">
        <v>0</v>
      </c>
      <c r="AL31" s="6">
        <v>0</v>
      </c>
      <c r="AM31" s="7">
        <v>0</v>
      </c>
      <c r="AN31" s="6">
        <v>0</v>
      </c>
      <c r="AO31" s="7">
        <v>0</v>
      </c>
      <c r="AP31" s="8">
        <v>0</v>
      </c>
      <c r="AQ31" s="24">
        <v>0</v>
      </c>
      <c r="AR31" s="21">
        <v>0</v>
      </c>
      <c r="AS31" s="21">
        <v>0</v>
      </c>
      <c r="AT31" s="25">
        <v>0</v>
      </c>
      <c r="AU31" s="21">
        <v>0</v>
      </c>
      <c r="AV31" s="25">
        <v>0</v>
      </c>
      <c r="AW31" s="47">
        <v>0</v>
      </c>
      <c r="AX31" s="24">
        <v>0</v>
      </c>
      <c r="AY31" s="21">
        <v>0</v>
      </c>
      <c r="AZ31" s="25">
        <v>0</v>
      </c>
      <c r="BA31" s="21">
        <v>0</v>
      </c>
      <c r="BB31" s="25">
        <v>0</v>
      </c>
      <c r="BC31" s="21">
        <v>0</v>
      </c>
      <c r="BD31" s="22">
        <v>0</v>
      </c>
      <c r="BE31" s="119">
        <v>0</v>
      </c>
      <c r="BF31" s="31">
        <v>0.001</v>
      </c>
      <c r="BG31" s="7">
        <v>0.006</v>
      </c>
      <c r="BH31" s="6">
        <v>0</v>
      </c>
      <c r="BI31" s="7">
        <v>0</v>
      </c>
      <c r="BJ31" s="6">
        <v>0</v>
      </c>
      <c r="BK31" s="7">
        <v>0</v>
      </c>
      <c r="BL31" s="7">
        <v>0</v>
      </c>
      <c r="BM31" s="10">
        <v>0</v>
      </c>
      <c r="BN31" s="9">
        <v>0</v>
      </c>
      <c r="BO31" s="6">
        <v>0</v>
      </c>
      <c r="BP31" s="7">
        <v>0</v>
      </c>
      <c r="BQ31" s="6">
        <v>0</v>
      </c>
      <c r="BR31" s="7">
        <v>0</v>
      </c>
      <c r="BS31" s="3">
        <v>0</v>
      </c>
      <c r="BT31" s="60">
        <v>0</v>
      </c>
      <c r="BU31" s="41">
        <v>0</v>
      </c>
      <c r="BV31" s="24">
        <v>0</v>
      </c>
      <c r="BW31" s="21">
        <v>0</v>
      </c>
      <c r="BX31" s="21">
        <v>0</v>
      </c>
      <c r="BY31" s="22">
        <v>0</v>
      </c>
    </row>
    <row r="32" spans="1:77" ht="15">
      <c r="A32" s="15">
        <v>10083</v>
      </c>
      <c r="B32" s="48" t="s">
        <v>39</v>
      </c>
      <c r="C32" s="87">
        <v>8.488</v>
      </c>
      <c r="D32" s="84">
        <v>7.978</v>
      </c>
      <c r="E32" s="85">
        <v>8.488</v>
      </c>
      <c r="F32" s="88">
        <v>8.363</v>
      </c>
      <c r="G32" s="26">
        <v>8.251024590163935</v>
      </c>
      <c r="H32" s="29">
        <v>8.622161187214612</v>
      </c>
      <c r="I32" s="27">
        <v>8.667896461187215</v>
      </c>
      <c r="J32" s="29">
        <v>8.699145719489984</v>
      </c>
      <c r="K32" s="27">
        <v>8.742045776255708</v>
      </c>
      <c r="L32" s="29">
        <v>8.786804680365293</v>
      </c>
      <c r="M32" s="27">
        <v>8.831563242009134</v>
      </c>
      <c r="N32" s="29">
        <v>8.877691256830602</v>
      </c>
      <c r="O32" s="27">
        <v>8.921080593607305</v>
      </c>
      <c r="P32" s="29">
        <v>8.965840182648403</v>
      </c>
      <c r="Q32" s="27">
        <v>9.010598858447489</v>
      </c>
      <c r="R32" s="29">
        <v>9.056237363387979</v>
      </c>
      <c r="S32" s="27">
        <v>9.100116210045663</v>
      </c>
      <c r="T32" s="27">
        <v>9.144875</v>
      </c>
      <c r="U32" s="29">
        <v>9.189633675799085</v>
      </c>
      <c r="V32" s="31">
        <v>0</v>
      </c>
      <c r="W32" s="7">
        <v>0</v>
      </c>
      <c r="X32" s="6">
        <v>0</v>
      </c>
      <c r="Y32" s="7">
        <v>0</v>
      </c>
      <c r="Z32" s="6">
        <v>0</v>
      </c>
      <c r="AA32" s="7">
        <v>0</v>
      </c>
      <c r="AB32" s="6">
        <v>0</v>
      </c>
      <c r="AC32" s="7">
        <v>0</v>
      </c>
      <c r="AD32" s="6">
        <v>0</v>
      </c>
      <c r="AE32" s="7">
        <v>0</v>
      </c>
      <c r="AF32" s="6">
        <v>0</v>
      </c>
      <c r="AG32" s="7">
        <v>0</v>
      </c>
      <c r="AH32" s="7">
        <v>0</v>
      </c>
      <c r="AI32" s="8">
        <v>0</v>
      </c>
      <c r="AJ32" s="31">
        <v>0</v>
      </c>
      <c r="AK32" s="7">
        <v>0</v>
      </c>
      <c r="AL32" s="6">
        <v>0</v>
      </c>
      <c r="AM32" s="7">
        <v>0</v>
      </c>
      <c r="AN32" s="6">
        <v>0</v>
      </c>
      <c r="AO32" s="7">
        <v>0</v>
      </c>
      <c r="AP32" s="8">
        <v>0</v>
      </c>
      <c r="AQ32" s="24">
        <v>0</v>
      </c>
      <c r="AR32" s="21">
        <v>0</v>
      </c>
      <c r="AS32" s="21">
        <v>0</v>
      </c>
      <c r="AT32" s="25">
        <v>0</v>
      </c>
      <c r="AU32" s="21">
        <v>0</v>
      </c>
      <c r="AV32" s="25">
        <v>0</v>
      </c>
      <c r="AW32" s="47">
        <v>0</v>
      </c>
      <c r="AX32" s="24">
        <v>0</v>
      </c>
      <c r="AY32" s="21">
        <v>0</v>
      </c>
      <c r="AZ32" s="25">
        <v>0</v>
      </c>
      <c r="BA32" s="21">
        <v>0</v>
      </c>
      <c r="BB32" s="25">
        <v>0</v>
      </c>
      <c r="BC32" s="21">
        <v>0</v>
      </c>
      <c r="BD32" s="22">
        <v>0</v>
      </c>
      <c r="BE32" s="119">
        <v>0</v>
      </c>
      <c r="BF32" s="31">
        <v>0.063</v>
      </c>
      <c r="BG32" s="7">
        <v>0.065</v>
      </c>
      <c r="BH32" s="6">
        <v>0.122</v>
      </c>
      <c r="BI32" s="7">
        <v>0.062</v>
      </c>
      <c r="BJ32" s="6">
        <v>0.021</v>
      </c>
      <c r="BK32" s="7">
        <v>0.0415</v>
      </c>
      <c r="BL32" s="7">
        <v>0.0415</v>
      </c>
      <c r="BM32" s="10">
        <v>0.02075</v>
      </c>
      <c r="BN32" s="9">
        <v>0.002</v>
      </c>
      <c r="BO32" s="6">
        <v>0</v>
      </c>
      <c r="BP32" s="7">
        <v>0.007</v>
      </c>
      <c r="BQ32" s="6">
        <v>0.026</v>
      </c>
      <c r="BR32" s="7">
        <v>0</v>
      </c>
      <c r="BS32" s="3">
        <v>0.013000000000000001</v>
      </c>
      <c r="BT32" s="60">
        <v>0.013000000000000001</v>
      </c>
      <c r="BU32" s="41">
        <v>0.006500000000000001</v>
      </c>
      <c r="BV32" s="24">
        <v>0.035</v>
      </c>
      <c r="BW32" s="21">
        <v>0.048</v>
      </c>
      <c r="BX32" s="21">
        <v>0.0675</v>
      </c>
      <c r="BY32" s="22">
        <v>0.0325</v>
      </c>
    </row>
    <row r="33" spans="1:77" ht="15">
      <c r="A33" s="15">
        <v>10086</v>
      </c>
      <c r="B33" s="48" t="s">
        <v>40</v>
      </c>
      <c r="C33" s="87">
        <v>4.004</v>
      </c>
      <c r="D33" s="84">
        <v>3.763</v>
      </c>
      <c r="E33" s="85">
        <v>4.004</v>
      </c>
      <c r="F33" s="88">
        <v>3.945</v>
      </c>
      <c r="G33" s="26">
        <v>3.8730646630236794</v>
      </c>
      <c r="H33" s="29">
        <v>3.839745776255708</v>
      </c>
      <c r="I33" s="27">
        <v>3.847422831050228</v>
      </c>
      <c r="J33" s="29">
        <v>3.8690182149362475</v>
      </c>
      <c r="K33" s="27">
        <v>3.874246575342466</v>
      </c>
      <c r="L33" s="29">
        <v>3.881995890410959</v>
      </c>
      <c r="M33" s="27">
        <v>3.8897600456620998</v>
      </c>
      <c r="N33" s="29">
        <v>3.900060109289617</v>
      </c>
      <c r="O33" s="27">
        <v>3.9053276255707754</v>
      </c>
      <c r="P33" s="29">
        <v>3.913142579908676</v>
      </c>
      <c r="Q33" s="27">
        <v>3.920968835616439</v>
      </c>
      <c r="R33" s="29">
        <v>3.931356329690346</v>
      </c>
      <c r="S33" s="27">
        <v>3.936670205479452</v>
      </c>
      <c r="T33" s="27">
        <v>3.944541552511416</v>
      </c>
      <c r="U33" s="29">
        <v>3.952433675799087</v>
      </c>
      <c r="V33" s="31">
        <v>0</v>
      </c>
      <c r="W33" s="7">
        <v>0</v>
      </c>
      <c r="X33" s="6">
        <v>0</v>
      </c>
      <c r="Y33" s="7">
        <v>0</v>
      </c>
      <c r="Z33" s="6">
        <v>0</v>
      </c>
      <c r="AA33" s="7">
        <v>0</v>
      </c>
      <c r="AB33" s="6">
        <v>0</v>
      </c>
      <c r="AC33" s="7">
        <v>0</v>
      </c>
      <c r="AD33" s="6">
        <v>0</v>
      </c>
      <c r="AE33" s="7">
        <v>0</v>
      </c>
      <c r="AF33" s="6">
        <v>0</v>
      </c>
      <c r="AG33" s="7">
        <v>0</v>
      </c>
      <c r="AH33" s="7">
        <v>0</v>
      </c>
      <c r="AI33" s="8">
        <v>0</v>
      </c>
      <c r="AJ33" s="31">
        <v>0</v>
      </c>
      <c r="AK33" s="7">
        <v>0</v>
      </c>
      <c r="AL33" s="6">
        <v>0</v>
      </c>
      <c r="AM33" s="7">
        <v>0</v>
      </c>
      <c r="AN33" s="6">
        <v>0</v>
      </c>
      <c r="AO33" s="7">
        <v>0</v>
      </c>
      <c r="AP33" s="8">
        <v>0</v>
      </c>
      <c r="AQ33" s="24">
        <v>0</v>
      </c>
      <c r="AR33" s="21">
        <v>0</v>
      </c>
      <c r="AS33" s="21">
        <v>0</v>
      </c>
      <c r="AT33" s="25">
        <v>0</v>
      </c>
      <c r="AU33" s="21">
        <v>0</v>
      </c>
      <c r="AV33" s="25">
        <v>0</v>
      </c>
      <c r="AW33" s="47">
        <v>0</v>
      </c>
      <c r="AX33" s="24">
        <v>0</v>
      </c>
      <c r="AY33" s="21">
        <v>0</v>
      </c>
      <c r="AZ33" s="25">
        <v>0</v>
      </c>
      <c r="BA33" s="21">
        <v>0</v>
      </c>
      <c r="BB33" s="25">
        <v>0</v>
      </c>
      <c r="BC33" s="21">
        <v>0</v>
      </c>
      <c r="BD33" s="22">
        <v>0</v>
      </c>
      <c r="BE33" s="119">
        <v>0</v>
      </c>
      <c r="BF33" s="31">
        <v>0.018</v>
      </c>
      <c r="BG33" s="7">
        <v>0.054</v>
      </c>
      <c r="BH33" s="6">
        <v>0.032</v>
      </c>
      <c r="BI33" s="7">
        <v>0.032</v>
      </c>
      <c r="BJ33" s="6">
        <v>0.061</v>
      </c>
      <c r="BK33" s="7">
        <v>0.0465</v>
      </c>
      <c r="BL33" s="7">
        <v>0.0465</v>
      </c>
      <c r="BM33" s="10">
        <v>0.02325</v>
      </c>
      <c r="BN33" s="9">
        <v>0</v>
      </c>
      <c r="BO33" s="6">
        <v>0</v>
      </c>
      <c r="BP33" s="7">
        <v>0</v>
      </c>
      <c r="BQ33" s="6">
        <v>0</v>
      </c>
      <c r="BR33" s="7">
        <v>0</v>
      </c>
      <c r="BS33" s="3">
        <v>0</v>
      </c>
      <c r="BT33" s="60">
        <v>0</v>
      </c>
      <c r="BU33" s="41">
        <v>0</v>
      </c>
      <c r="BV33" s="24">
        <v>0</v>
      </c>
      <c r="BW33" s="21">
        <v>0</v>
      </c>
      <c r="BX33" s="21">
        <v>0</v>
      </c>
      <c r="BY33" s="22">
        <v>0</v>
      </c>
    </row>
    <row r="34" spans="1:77" ht="15">
      <c r="A34" s="15">
        <v>10087</v>
      </c>
      <c r="B34" s="48" t="s">
        <v>41</v>
      </c>
      <c r="C34" s="87">
        <v>86.755</v>
      </c>
      <c r="D34" s="84">
        <v>81.539</v>
      </c>
      <c r="E34" s="85">
        <v>86.755</v>
      </c>
      <c r="F34" s="88">
        <v>85.48</v>
      </c>
      <c r="G34" s="26">
        <v>83.11555100182149</v>
      </c>
      <c r="H34" s="29">
        <v>43.41081997716895</v>
      </c>
      <c r="I34" s="27">
        <v>43.41081997716895</v>
      </c>
      <c r="J34" s="29">
        <v>46.79139480874316</v>
      </c>
      <c r="K34" s="27">
        <v>46.760746689497715</v>
      </c>
      <c r="L34" s="29">
        <v>46.760746689497715</v>
      </c>
      <c r="M34" s="27">
        <v>46.760746689497715</v>
      </c>
      <c r="N34" s="29">
        <v>46.79139480874316</v>
      </c>
      <c r="O34" s="27">
        <v>46.760746689497715</v>
      </c>
      <c r="P34" s="29">
        <v>46.760746689497715</v>
      </c>
      <c r="Q34" s="27">
        <v>46.760746689497715</v>
      </c>
      <c r="R34" s="29">
        <v>46.79139480874316</v>
      </c>
      <c r="S34" s="27">
        <v>46.760746689497715</v>
      </c>
      <c r="T34" s="27">
        <v>46.760746689497715</v>
      </c>
      <c r="U34" s="29">
        <v>46.760746689497715</v>
      </c>
      <c r="V34" s="31">
        <v>0</v>
      </c>
      <c r="W34" s="7">
        <v>0</v>
      </c>
      <c r="X34" s="6">
        <v>0</v>
      </c>
      <c r="Y34" s="7">
        <v>0</v>
      </c>
      <c r="Z34" s="6">
        <v>0</v>
      </c>
      <c r="AA34" s="7">
        <v>0</v>
      </c>
      <c r="AB34" s="6">
        <v>0</v>
      </c>
      <c r="AC34" s="7">
        <v>0</v>
      </c>
      <c r="AD34" s="6">
        <v>0</v>
      </c>
      <c r="AE34" s="7">
        <v>0</v>
      </c>
      <c r="AF34" s="6">
        <v>0</v>
      </c>
      <c r="AG34" s="7">
        <v>0</v>
      </c>
      <c r="AH34" s="7">
        <v>0</v>
      </c>
      <c r="AI34" s="8">
        <v>0</v>
      </c>
      <c r="AJ34" s="31">
        <v>0</v>
      </c>
      <c r="AK34" s="7">
        <v>0</v>
      </c>
      <c r="AL34" s="6">
        <v>0</v>
      </c>
      <c r="AM34" s="7">
        <v>0</v>
      </c>
      <c r="AN34" s="6">
        <v>0</v>
      </c>
      <c r="AO34" s="7">
        <v>0</v>
      </c>
      <c r="AP34" s="8">
        <v>0</v>
      </c>
      <c r="AQ34" s="24">
        <v>0</v>
      </c>
      <c r="AR34" s="21">
        <v>0</v>
      </c>
      <c r="AS34" s="21">
        <v>0</v>
      </c>
      <c r="AT34" s="25">
        <v>0</v>
      </c>
      <c r="AU34" s="21">
        <v>0</v>
      </c>
      <c r="AV34" s="25">
        <v>0</v>
      </c>
      <c r="AW34" s="47">
        <v>0</v>
      </c>
      <c r="AX34" s="24">
        <v>0</v>
      </c>
      <c r="AY34" s="21">
        <v>0</v>
      </c>
      <c r="AZ34" s="25">
        <v>0</v>
      </c>
      <c r="BA34" s="21">
        <v>0</v>
      </c>
      <c r="BB34" s="25">
        <v>0</v>
      </c>
      <c r="BC34" s="21">
        <v>0</v>
      </c>
      <c r="BD34" s="22">
        <v>0</v>
      </c>
      <c r="BE34" s="119">
        <v>0</v>
      </c>
      <c r="BF34" s="31">
        <v>0.625</v>
      </c>
      <c r="BG34" s="7">
        <v>0.683</v>
      </c>
      <c r="BH34" s="6">
        <v>0.498</v>
      </c>
      <c r="BI34" s="7">
        <v>0.341</v>
      </c>
      <c r="BJ34" s="6">
        <v>0.147</v>
      </c>
      <c r="BK34" s="7">
        <v>0.244</v>
      </c>
      <c r="BL34" s="7">
        <v>0.244</v>
      </c>
      <c r="BM34" s="10">
        <v>0.122</v>
      </c>
      <c r="BN34" s="9">
        <v>0</v>
      </c>
      <c r="BO34" s="6">
        <v>0</v>
      </c>
      <c r="BP34" s="7">
        <v>0</v>
      </c>
      <c r="BQ34" s="6">
        <v>0</v>
      </c>
      <c r="BR34" s="7">
        <v>0</v>
      </c>
      <c r="BS34" s="3">
        <v>0</v>
      </c>
      <c r="BT34" s="60">
        <v>0</v>
      </c>
      <c r="BU34" s="41">
        <v>0</v>
      </c>
      <c r="BV34" s="24">
        <v>0</v>
      </c>
      <c r="BW34" s="21">
        <v>0</v>
      </c>
      <c r="BX34" s="21">
        <v>0</v>
      </c>
      <c r="BY34" s="22">
        <v>0</v>
      </c>
    </row>
    <row r="35" spans="1:77" ht="15">
      <c r="A35" s="15">
        <v>10089</v>
      </c>
      <c r="B35" s="48" t="s">
        <v>42</v>
      </c>
      <c r="C35" s="87">
        <v>105.406</v>
      </c>
      <c r="D35" s="84">
        <v>99.069</v>
      </c>
      <c r="E35" s="85">
        <v>105.768</v>
      </c>
      <c r="F35" s="88">
        <v>104.213</v>
      </c>
      <c r="G35" s="26">
        <v>100.55965391621129</v>
      </c>
      <c r="H35" s="29">
        <v>109.60315684931507</v>
      </c>
      <c r="I35" s="27">
        <v>110.42244657534245</v>
      </c>
      <c r="J35" s="29">
        <v>111.45169660746814</v>
      </c>
      <c r="K35" s="27">
        <v>112.29521541095892</v>
      </c>
      <c r="L35" s="29">
        <v>112.65610970319635</v>
      </c>
      <c r="M35" s="27">
        <v>112.80832134703198</v>
      </c>
      <c r="N35" s="29">
        <v>112.54475034153006</v>
      </c>
      <c r="O35" s="27">
        <v>112.934778652968</v>
      </c>
      <c r="P35" s="29">
        <v>113.28765890410959</v>
      </c>
      <c r="Q35" s="27">
        <v>113.82073767123289</v>
      </c>
      <c r="R35" s="29">
        <v>114.07657786885248</v>
      </c>
      <c r="S35" s="27">
        <v>115.02729897260272</v>
      </c>
      <c r="T35" s="27">
        <v>115.79730616438354</v>
      </c>
      <c r="U35" s="29">
        <v>116.68985273972602</v>
      </c>
      <c r="V35" s="31">
        <v>0</v>
      </c>
      <c r="W35" s="7">
        <v>0</v>
      </c>
      <c r="X35" s="6">
        <v>0</v>
      </c>
      <c r="Y35" s="7">
        <v>0</v>
      </c>
      <c r="Z35" s="6">
        <v>0</v>
      </c>
      <c r="AA35" s="7">
        <v>0</v>
      </c>
      <c r="AB35" s="6">
        <v>0</v>
      </c>
      <c r="AC35" s="7">
        <v>0</v>
      </c>
      <c r="AD35" s="6">
        <v>0</v>
      </c>
      <c r="AE35" s="7">
        <v>0</v>
      </c>
      <c r="AF35" s="6">
        <v>0</v>
      </c>
      <c r="AG35" s="7">
        <v>0</v>
      </c>
      <c r="AH35" s="7">
        <v>0</v>
      </c>
      <c r="AI35" s="8">
        <v>0</v>
      </c>
      <c r="AJ35" s="31">
        <v>0</v>
      </c>
      <c r="AK35" s="7">
        <v>0</v>
      </c>
      <c r="AL35" s="6">
        <v>0</v>
      </c>
      <c r="AM35" s="7">
        <v>0</v>
      </c>
      <c r="AN35" s="6">
        <v>0</v>
      </c>
      <c r="AO35" s="7">
        <v>0</v>
      </c>
      <c r="AP35" s="8">
        <v>0</v>
      </c>
      <c r="AQ35" s="24">
        <v>0</v>
      </c>
      <c r="AR35" s="21">
        <v>0</v>
      </c>
      <c r="AS35" s="21">
        <v>0</v>
      </c>
      <c r="AT35" s="25">
        <v>0</v>
      </c>
      <c r="AU35" s="21">
        <v>0</v>
      </c>
      <c r="AV35" s="25">
        <v>0</v>
      </c>
      <c r="AW35" s="47">
        <v>0</v>
      </c>
      <c r="AX35" s="24">
        <v>0.5823059360730594</v>
      </c>
      <c r="AY35" s="21">
        <v>0.5823059360730594</v>
      </c>
      <c r="AZ35" s="25">
        <v>0.5818533697632058</v>
      </c>
      <c r="BA35" s="21">
        <v>0.5823059360730594</v>
      </c>
      <c r="BB35" s="25">
        <v>0.5823059360730594</v>
      </c>
      <c r="BC35" s="21">
        <v>0.5823059360730594</v>
      </c>
      <c r="BD35" s="22">
        <v>0.5818533697632058</v>
      </c>
      <c r="BE35" s="119">
        <v>0</v>
      </c>
      <c r="BF35" s="31">
        <v>1.231</v>
      </c>
      <c r="BG35" s="7">
        <v>1.339</v>
      </c>
      <c r="BH35" s="6">
        <v>0.982</v>
      </c>
      <c r="BI35" s="7">
        <v>2.937</v>
      </c>
      <c r="BJ35" s="6">
        <v>0.845</v>
      </c>
      <c r="BK35" s="7">
        <v>1.891</v>
      </c>
      <c r="BL35" s="7">
        <v>1.891</v>
      </c>
      <c r="BM35" s="10">
        <v>0.9455</v>
      </c>
      <c r="BN35" s="9">
        <v>0.028</v>
      </c>
      <c r="BO35" s="6">
        <v>0</v>
      </c>
      <c r="BP35" s="7">
        <v>0</v>
      </c>
      <c r="BQ35" s="6">
        <v>1.209</v>
      </c>
      <c r="BR35" s="7">
        <v>0</v>
      </c>
      <c r="BS35" s="3">
        <v>0.6045</v>
      </c>
      <c r="BT35" s="60">
        <v>0.6045</v>
      </c>
      <c r="BU35" s="41">
        <v>0.30225</v>
      </c>
      <c r="BV35" s="24">
        <v>1.237</v>
      </c>
      <c r="BW35" s="21">
        <v>1.8415000000000001</v>
      </c>
      <c r="BX35" s="21">
        <v>2.74825</v>
      </c>
      <c r="BY35" s="22">
        <v>1.51125</v>
      </c>
    </row>
    <row r="36" spans="1:77" ht="15">
      <c r="A36" s="15">
        <v>10091</v>
      </c>
      <c r="B36" s="48" t="s">
        <v>43</v>
      </c>
      <c r="C36" s="87">
        <v>9.563</v>
      </c>
      <c r="D36" s="84">
        <v>8.988</v>
      </c>
      <c r="E36" s="85">
        <v>9.563</v>
      </c>
      <c r="F36" s="88">
        <v>9.422</v>
      </c>
      <c r="G36" s="26">
        <v>9.07433970856102</v>
      </c>
      <c r="H36" s="29">
        <v>9.303289726027396</v>
      </c>
      <c r="I36" s="27">
        <v>9.11535410958904</v>
      </c>
      <c r="J36" s="29">
        <v>9.035035974499086</v>
      </c>
      <c r="K36" s="27">
        <v>9.029360616438353</v>
      </c>
      <c r="L36" s="29">
        <v>9.029360616438353</v>
      </c>
      <c r="M36" s="27">
        <v>9.029360616438353</v>
      </c>
      <c r="N36" s="29">
        <v>9.035035974499086</v>
      </c>
      <c r="O36" s="27">
        <v>9.029360616438353</v>
      </c>
      <c r="P36" s="29">
        <v>9.029360616438353</v>
      </c>
      <c r="Q36" s="27">
        <v>9.029360616438353</v>
      </c>
      <c r="R36" s="29">
        <v>9.035035974499086</v>
      </c>
      <c r="S36" s="27">
        <v>9.029360616438353</v>
      </c>
      <c r="T36" s="27">
        <v>9.029360616438353</v>
      </c>
      <c r="U36" s="29">
        <v>9.029360616438353</v>
      </c>
      <c r="V36" s="31">
        <v>0</v>
      </c>
      <c r="W36" s="7">
        <v>0</v>
      </c>
      <c r="X36" s="6">
        <v>0</v>
      </c>
      <c r="Y36" s="7">
        <v>0</v>
      </c>
      <c r="Z36" s="6">
        <v>0</v>
      </c>
      <c r="AA36" s="7">
        <v>0</v>
      </c>
      <c r="AB36" s="6">
        <v>0</v>
      </c>
      <c r="AC36" s="7">
        <v>0</v>
      </c>
      <c r="AD36" s="6">
        <v>0</v>
      </c>
      <c r="AE36" s="7">
        <v>0</v>
      </c>
      <c r="AF36" s="6">
        <v>0</v>
      </c>
      <c r="AG36" s="7">
        <v>0</v>
      </c>
      <c r="AH36" s="7">
        <v>0</v>
      </c>
      <c r="AI36" s="8">
        <v>0</v>
      </c>
      <c r="AJ36" s="31">
        <v>0</v>
      </c>
      <c r="AK36" s="7">
        <v>0</v>
      </c>
      <c r="AL36" s="6">
        <v>0</v>
      </c>
      <c r="AM36" s="7">
        <v>0</v>
      </c>
      <c r="AN36" s="6">
        <v>0</v>
      </c>
      <c r="AO36" s="7">
        <v>0</v>
      </c>
      <c r="AP36" s="8">
        <v>0</v>
      </c>
      <c r="AQ36" s="24">
        <v>0</v>
      </c>
      <c r="AR36" s="21">
        <v>0</v>
      </c>
      <c r="AS36" s="21">
        <v>0</v>
      </c>
      <c r="AT36" s="25">
        <v>0</v>
      </c>
      <c r="AU36" s="21">
        <v>0</v>
      </c>
      <c r="AV36" s="25">
        <v>0</v>
      </c>
      <c r="AW36" s="47">
        <v>0</v>
      </c>
      <c r="AX36" s="24">
        <v>0</v>
      </c>
      <c r="AY36" s="21">
        <v>0</v>
      </c>
      <c r="AZ36" s="25">
        <v>0</v>
      </c>
      <c r="BA36" s="21">
        <v>0</v>
      </c>
      <c r="BB36" s="25">
        <v>0</v>
      </c>
      <c r="BC36" s="21">
        <v>0</v>
      </c>
      <c r="BD36" s="22">
        <v>0</v>
      </c>
      <c r="BE36" s="119">
        <v>0</v>
      </c>
      <c r="BF36" s="31">
        <v>0.127</v>
      </c>
      <c r="BG36" s="7">
        <v>0.016</v>
      </c>
      <c r="BH36" s="6">
        <v>0.043</v>
      </c>
      <c r="BI36" s="7">
        <v>0.088</v>
      </c>
      <c r="BJ36" s="6">
        <v>0.09</v>
      </c>
      <c r="BK36" s="7">
        <v>0.089</v>
      </c>
      <c r="BL36" s="7">
        <v>0.089</v>
      </c>
      <c r="BM36" s="10">
        <v>0.0445</v>
      </c>
      <c r="BN36" s="9">
        <v>0.013</v>
      </c>
      <c r="BO36" s="6">
        <v>0</v>
      </c>
      <c r="BP36" s="7">
        <v>0</v>
      </c>
      <c r="BQ36" s="6">
        <v>0</v>
      </c>
      <c r="BR36" s="7">
        <v>0</v>
      </c>
      <c r="BS36" s="3">
        <v>0</v>
      </c>
      <c r="BT36" s="60">
        <v>0</v>
      </c>
      <c r="BU36" s="41">
        <v>0</v>
      </c>
      <c r="BV36" s="24">
        <v>0.013</v>
      </c>
      <c r="BW36" s="21">
        <v>0.013</v>
      </c>
      <c r="BX36" s="21">
        <v>0.013</v>
      </c>
      <c r="BY36" s="22">
        <v>0</v>
      </c>
    </row>
    <row r="37" spans="1:77" ht="15">
      <c r="A37" s="15">
        <v>10094</v>
      </c>
      <c r="B37" s="48" t="s">
        <v>44</v>
      </c>
      <c r="C37" s="87">
        <v>3.0820000000000003</v>
      </c>
      <c r="D37" s="84">
        <v>2.897</v>
      </c>
      <c r="E37" s="85">
        <v>3.0820000000000003</v>
      </c>
      <c r="F37" s="88">
        <v>3.037</v>
      </c>
      <c r="G37" s="26">
        <v>2.668829690346084</v>
      </c>
      <c r="H37" s="29">
        <v>3.14409303652968</v>
      </c>
      <c r="I37" s="27">
        <v>3.14409303652968</v>
      </c>
      <c r="J37" s="29">
        <v>3.145404257741349</v>
      </c>
      <c r="K37" s="27">
        <v>3.1440931506849323</v>
      </c>
      <c r="L37" s="29">
        <v>3.1440931506849323</v>
      </c>
      <c r="M37" s="27">
        <v>3.1440931506849323</v>
      </c>
      <c r="N37" s="29">
        <v>3.145404257741349</v>
      </c>
      <c r="O37" s="27">
        <v>3.1440931506849323</v>
      </c>
      <c r="P37" s="29">
        <v>3.1440931506849323</v>
      </c>
      <c r="Q37" s="27">
        <v>3.1440931506849323</v>
      </c>
      <c r="R37" s="29">
        <v>3.145404257741349</v>
      </c>
      <c r="S37" s="27">
        <v>3.1440931506849323</v>
      </c>
      <c r="T37" s="27">
        <v>3.1440931506849323</v>
      </c>
      <c r="U37" s="29">
        <v>3.1440931506849323</v>
      </c>
      <c r="V37" s="31">
        <v>0</v>
      </c>
      <c r="W37" s="7">
        <v>0</v>
      </c>
      <c r="X37" s="6">
        <v>0</v>
      </c>
      <c r="Y37" s="7">
        <v>0</v>
      </c>
      <c r="Z37" s="6">
        <v>0</v>
      </c>
      <c r="AA37" s="7">
        <v>0</v>
      </c>
      <c r="AB37" s="6">
        <v>0</v>
      </c>
      <c r="AC37" s="7">
        <v>0</v>
      </c>
      <c r="AD37" s="6">
        <v>0</v>
      </c>
      <c r="AE37" s="7">
        <v>0</v>
      </c>
      <c r="AF37" s="6">
        <v>0</v>
      </c>
      <c r="AG37" s="7">
        <v>0</v>
      </c>
      <c r="AH37" s="7">
        <v>0</v>
      </c>
      <c r="AI37" s="8">
        <v>0</v>
      </c>
      <c r="AJ37" s="31">
        <v>0.11244292237442922</v>
      </c>
      <c r="AK37" s="7">
        <v>0.11232876712328767</v>
      </c>
      <c r="AL37" s="6">
        <v>0.11259107468123862</v>
      </c>
      <c r="AM37" s="7">
        <v>0.11255707762557078</v>
      </c>
      <c r="AN37" s="6">
        <v>0.11267123287671232</v>
      </c>
      <c r="AO37" s="7">
        <v>0.11255707762557078</v>
      </c>
      <c r="AP37" s="8">
        <v>0.11247723132969034</v>
      </c>
      <c r="AQ37" s="24">
        <v>0</v>
      </c>
      <c r="AR37" s="21">
        <v>0</v>
      </c>
      <c r="AS37" s="21">
        <v>0</v>
      </c>
      <c r="AT37" s="25">
        <v>0</v>
      </c>
      <c r="AU37" s="21">
        <v>0</v>
      </c>
      <c r="AV37" s="25">
        <v>0</v>
      </c>
      <c r="AW37" s="47">
        <v>0</v>
      </c>
      <c r="AX37" s="24">
        <v>0</v>
      </c>
      <c r="AY37" s="21">
        <v>0</v>
      </c>
      <c r="AZ37" s="25">
        <v>0</v>
      </c>
      <c r="BA37" s="21">
        <v>0</v>
      </c>
      <c r="BB37" s="25">
        <v>0</v>
      </c>
      <c r="BC37" s="21">
        <v>0</v>
      </c>
      <c r="BD37" s="22">
        <v>0</v>
      </c>
      <c r="BE37" s="119">
        <v>0</v>
      </c>
      <c r="BF37" s="31">
        <v>0.009</v>
      </c>
      <c r="BG37" s="7">
        <v>0.008</v>
      </c>
      <c r="BH37" s="6">
        <v>0.02</v>
      </c>
      <c r="BI37" s="7">
        <v>0.047</v>
      </c>
      <c r="BJ37" s="6">
        <v>0.021</v>
      </c>
      <c r="BK37" s="7">
        <v>0.034</v>
      </c>
      <c r="BL37" s="7">
        <v>0.034</v>
      </c>
      <c r="BM37" s="10">
        <v>0.017</v>
      </c>
      <c r="BN37" s="9">
        <v>0</v>
      </c>
      <c r="BO37" s="6">
        <v>0</v>
      </c>
      <c r="BP37" s="7">
        <v>0</v>
      </c>
      <c r="BQ37" s="6">
        <v>0</v>
      </c>
      <c r="BR37" s="7">
        <v>0</v>
      </c>
      <c r="BS37" s="3">
        <v>0</v>
      </c>
      <c r="BT37" s="60">
        <v>0</v>
      </c>
      <c r="BU37" s="41">
        <v>0</v>
      </c>
      <c r="BV37" s="24">
        <v>0</v>
      </c>
      <c r="BW37" s="21">
        <v>0</v>
      </c>
      <c r="BX37" s="21">
        <v>0</v>
      </c>
      <c r="BY37" s="22">
        <v>0</v>
      </c>
    </row>
    <row r="38" spans="1:77" ht="15">
      <c r="A38" s="15">
        <v>10095</v>
      </c>
      <c r="B38" s="48" t="s">
        <v>45</v>
      </c>
      <c r="C38" s="87">
        <v>3.697</v>
      </c>
      <c r="D38" s="84">
        <v>3.475</v>
      </c>
      <c r="E38" s="85">
        <v>3.697</v>
      </c>
      <c r="F38" s="88">
        <v>3.643</v>
      </c>
      <c r="G38" s="26">
        <v>3.3887750455373404</v>
      </c>
      <c r="H38" s="29">
        <v>3.764194178082192</v>
      </c>
      <c r="I38" s="27">
        <v>3.7678392694063922</v>
      </c>
      <c r="J38" s="29">
        <v>3.8290628415300545</v>
      </c>
      <c r="K38" s="27">
        <v>3.827859589041096</v>
      </c>
      <c r="L38" s="29">
        <v>3.81374600456621</v>
      </c>
      <c r="M38" s="27">
        <v>3.77853789954338</v>
      </c>
      <c r="N38" s="29">
        <v>3.762774817850638</v>
      </c>
      <c r="O38" s="27">
        <v>3.724269406392694</v>
      </c>
      <c r="P38" s="29">
        <v>3.7001644977168944</v>
      </c>
      <c r="Q38" s="27">
        <v>3.6835632420091318</v>
      </c>
      <c r="R38" s="29">
        <v>3.6750473588342443</v>
      </c>
      <c r="S38" s="27">
        <v>3.6614205479452053</v>
      </c>
      <c r="T38" s="27">
        <v>3.655313356164384</v>
      </c>
      <c r="U38" s="29">
        <v>3.6515397260273974</v>
      </c>
      <c r="V38" s="31">
        <v>0</v>
      </c>
      <c r="W38" s="7">
        <v>0</v>
      </c>
      <c r="X38" s="6">
        <v>0</v>
      </c>
      <c r="Y38" s="7">
        <v>0</v>
      </c>
      <c r="Z38" s="6">
        <v>0</v>
      </c>
      <c r="AA38" s="7">
        <v>0</v>
      </c>
      <c r="AB38" s="6">
        <v>0</v>
      </c>
      <c r="AC38" s="7">
        <v>0</v>
      </c>
      <c r="AD38" s="6">
        <v>0</v>
      </c>
      <c r="AE38" s="7">
        <v>0</v>
      </c>
      <c r="AF38" s="6">
        <v>0</v>
      </c>
      <c r="AG38" s="7">
        <v>0</v>
      </c>
      <c r="AH38" s="7">
        <v>0</v>
      </c>
      <c r="AI38" s="8">
        <v>0</v>
      </c>
      <c r="AJ38" s="31">
        <v>0</v>
      </c>
      <c r="AK38" s="7">
        <v>0</v>
      </c>
      <c r="AL38" s="6">
        <v>0</v>
      </c>
      <c r="AM38" s="7">
        <v>0</v>
      </c>
      <c r="AN38" s="6">
        <v>0</v>
      </c>
      <c r="AO38" s="7">
        <v>0</v>
      </c>
      <c r="AP38" s="8">
        <v>0</v>
      </c>
      <c r="AQ38" s="24">
        <v>0</v>
      </c>
      <c r="AR38" s="21">
        <v>0</v>
      </c>
      <c r="AS38" s="21">
        <v>0</v>
      </c>
      <c r="AT38" s="25">
        <v>0</v>
      </c>
      <c r="AU38" s="21">
        <v>0</v>
      </c>
      <c r="AV38" s="25">
        <v>0</v>
      </c>
      <c r="AW38" s="47">
        <v>0</v>
      </c>
      <c r="AX38" s="24">
        <v>0</v>
      </c>
      <c r="AY38" s="21">
        <v>0</v>
      </c>
      <c r="AZ38" s="25">
        <v>0</v>
      </c>
      <c r="BA38" s="21">
        <v>0</v>
      </c>
      <c r="BB38" s="25">
        <v>0</v>
      </c>
      <c r="BC38" s="21">
        <v>0</v>
      </c>
      <c r="BD38" s="22">
        <v>0</v>
      </c>
      <c r="BE38" s="119">
        <v>0</v>
      </c>
      <c r="BF38" s="31">
        <v>0.107</v>
      </c>
      <c r="BG38" s="7">
        <v>0.024</v>
      </c>
      <c r="BH38" s="6">
        <v>0.032</v>
      </c>
      <c r="BI38" s="7">
        <v>0.044</v>
      </c>
      <c r="BJ38" s="6">
        <v>0.044</v>
      </c>
      <c r="BK38" s="7">
        <v>0.044</v>
      </c>
      <c r="BL38" s="7">
        <v>0.044</v>
      </c>
      <c r="BM38" s="10">
        <v>0.022</v>
      </c>
      <c r="BN38" s="9">
        <v>0</v>
      </c>
      <c r="BO38" s="6">
        <v>0</v>
      </c>
      <c r="BP38" s="7">
        <v>0</v>
      </c>
      <c r="BQ38" s="6">
        <v>0</v>
      </c>
      <c r="BR38" s="7">
        <v>0</v>
      </c>
      <c r="BS38" s="3">
        <v>0</v>
      </c>
      <c r="BT38" s="60">
        <v>0</v>
      </c>
      <c r="BU38" s="41">
        <v>0</v>
      </c>
      <c r="BV38" s="24">
        <v>0</v>
      </c>
      <c r="BW38" s="21">
        <v>0</v>
      </c>
      <c r="BX38" s="21">
        <v>0</v>
      </c>
      <c r="BY38" s="22">
        <v>0</v>
      </c>
    </row>
    <row r="39" spans="1:77" ht="15">
      <c r="A39" s="15">
        <v>10097</v>
      </c>
      <c r="B39" s="48" t="s">
        <v>46</v>
      </c>
      <c r="C39" s="87">
        <v>2.068</v>
      </c>
      <c r="D39" s="84">
        <v>1.944</v>
      </c>
      <c r="E39" s="85">
        <v>2.068</v>
      </c>
      <c r="F39" s="88">
        <v>2.038</v>
      </c>
      <c r="G39" s="26">
        <v>2.0072859744990894</v>
      </c>
      <c r="H39" s="29">
        <v>1.9854570776255707</v>
      </c>
      <c r="I39" s="27">
        <v>1.9894253424657535</v>
      </c>
      <c r="J39" s="29">
        <v>1.997173724954462</v>
      </c>
      <c r="K39" s="27">
        <v>1.9995107305936068</v>
      </c>
      <c r="L39" s="29">
        <v>2.0035089041095886</v>
      </c>
      <c r="M39" s="27">
        <v>2.0075174657534247</v>
      </c>
      <c r="N39" s="29">
        <v>2.0131991120218573</v>
      </c>
      <c r="O39" s="27">
        <v>2.015556506849315</v>
      </c>
      <c r="P39" s="29">
        <v>2.0195829908675793</v>
      </c>
      <c r="Q39" s="27">
        <v>2.023622602739726</v>
      </c>
      <c r="R39" s="29">
        <v>2.029350865209472</v>
      </c>
      <c r="S39" s="27">
        <v>2.0317264840182645</v>
      </c>
      <c r="T39" s="27">
        <v>2.0357893835616436</v>
      </c>
      <c r="U39" s="29">
        <v>2.039862899543379</v>
      </c>
      <c r="V39" s="31">
        <v>0</v>
      </c>
      <c r="W39" s="7">
        <v>0</v>
      </c>
      <c r="X39" s="6">
        <v>0</v>
      </c>
      <c r="Y39" s="7">
        <v>0</v>
      </c>
      <c r="Z39" s="6">
        <v>0</v>
      </c>
      <c r="AA39" s="7">
        <v>0</v>
      </c>
      <c r="AB39" s="6">
        <v>0</v>
      </c>
      <c r="AC39" s="7">
        <v>0</v>
      </c>
      <c r="AD39" s="6">
        <v>0</v>
      </c>
      <c r="AE39" s="7">
        <v>0</v>
      </c>
      <c r="AF39" s="6">
        <v>0</v>
      </c>
      <c r="AG39" s="7">
        <v>0</v>
      </c>
      <c r="AH39" s="7">
        <v>0</v>
      </c>
      <c r="AI39" s="8">
        <v>0</v>
      </c>
      <c r="AJ39" s="31">
        <v>0</v>
      </c>
      <c r="AK39" s="7">
        <v>0</v>
      </c>
      <c r="AL39" s="6">
        <v>0</v>
      </c>
      <c r="AM39" s="7">
        <v>0</v>
      </c>
      <c r="AN39" s="6">
        <v>0</v>
      </c>
      <c r="AO39" s="7">
        <v>0</v>
      </c>
      <c r="AP39" s="8">
        <v>0</v>
      </c>
      <c r="AQ39" s="24">
        <v>0</v>
      </c>
      <c r="AR39" s="21">
        <v>0</v>
      </c>
      <c r="AS39" s="21">
        <v>0</v>
      </c>
      <c r="AT39" s="25">
        <v>0</v>
      </c>
      <c r="AU39" s="21">
        <v>0</v>
      </c>
      <c r="AV39" s="25">
        <v>0</v>
      </c>
      <c r="AW39" s="47">
        <v>0</v>
      </c>
      <c r="AX39" s="24">
        <v>0</v>
      </c>
      <c r="AY39" s="21">
        <v>0</v>
      </c>
      <c r="AZ39" s="25">
        <v>0</v>
      </c>
      <c r="BA39" s="21">
        <v>0</v>
      </c>
      <c r="BB39" s="25">
        <v>0</v>
      </c>
      <c r="BC39" s="21">
        <v>0</v>
      </c>
      <c r="BD39" s="22">
        <v>0</v>
      </c>
      <c r="BE39" s="119">
        <v>0</v>
      </c>
      <c r="BF39" s="31">
        <v>0.015</v>
      </c>
      <c r="BG39" s="7">
        <v>0.015</v>
      </c>
      <c r="BH39" s="6">
        <v>0.006</v>
      </c>
      <c r="BI39" s="7">
        <v>0.008</v>
      </c>
      <c r="BJ39" s="6">
        <v>0.015</v>
      </c>
      <c r="BK39" s="7">
        <v>0.0115</v>
      </c>
      <c r="BL39" s="7">
        <v>0.0115</v>
      </c>
      <c r="BM39" s="10">
        <v>0.00575</v>
      </c>
      <c r="BN39" s="9">
        <v>0</v>
      </c>
      <c r="BO39" s="6">
        <v>0</v>
      </c>
      <c r="BP39" s="7">
        <v>0</v>
      </c>
      <c r="BQ39" s="6">
        <v>0</v>
      </c>
      <c r="BR39" s="7">
        <v>0</v>
      </c>
      <c r="BS39" s="3">
        <v>0</v>
      </c>
      <c r="BT39" s="60">
        <v>0</v>
      </c>
      <c r="BU39" s="41">
        <v>0</v>
      </c>
      <c r="BV39" s="24">
        <v>0</v>
      </c>
      <c r="BW39" s="21">
        <v>0</v>
      </c>
      <c r="BX39" s="21">
        <v>0</v>
      </c>
      <c r="BY39" s="22">
        <v>0</v>
      </c>
    </row>
    <row r="40" spans="1:77" ht="15">
      <c r="A40" s="15">
        <v>10101</v>
      </c>
      <c r="B40" s="48" t="s">
        <v>47</v>
      </c>
      <c r="C40" s="87">
        <v>77.162</v>
      </c>
      <c r="D40" s="84">
        <v>72.523</v>
      </c>
      <c r="E40" s="85">
        <v>77.162</v>
      </c>
      <c r="F40" s="88">
        <v>76.028</v>
      </c>
      <c r="G40" s="26">
        <v>78.44990892531877</v>
      </c>
      <c r="H40" s="29">
        <v>76.7698216894977</v>
      </c>
      <c r="I40" s="27">
        <v>76.7698216894977</v>
      </c>
      <c r="J40" s="29">
        <v>77.47838866120219</v>
      </c>
      <c r="K40" s="27">
        <v>77.47232305936072</v>
      </c>
      <c r="L40" s="29">
        <v>77.4708593607306</v>
      </c>
      <c r="M40" s="27">
        <v>77.472</v>
      </c>
      <c r="N40" s="29">
        <v>77.47569148451731</v>
      </c>
      <c r="O40" s="27">
        <v>77.47498926940641</v>
      </c>
      <c r="P40" s="29">
        <v>77.47537020547945</v>
      </c>
      <c r="Q40" s="27">
        <v>77.47707180365293</v>
      </c>
      <c r="R40" s="29">
        <v>77.4733378870674</v>
      </c>
      <c r="S40" s="27">
        <v>77.4577928082192</v>
      </c>
      <c r="T40" s="27">
        <v>77.44165331050232</v>
      </c>
      <c r="U40" s="29">
        <v>77.4274062785388</v>
      </c>
      <c r="V40" s="31">
        <v>0</v>
      </c>
      <c r="W40" s="7">
        <v>0</v>
      </c>
      <c r="X40" s="6">
        <v>0</v>
      </c>
      <c r="Y40" s="7">
        <v>0</v>
      </c>
      <c r="Z40" s="6">
        <v>0</v>
      </c>
      <c r="AA40" s="7">
        <v>0</v>
      </c>
      <c r="AB40" s="6">
        <v>0</v>
      </c>
      <c r="AC40" s="7">
        <v>0</v>
      </c>
      <c r="AD40" s="6">
        <v>0</v>
      </c>
      <c r="AE40" s="7">
        <v>0</v>
      </c>
      <c r="AF40" s="6">
        <v>0</v>
      </c>
      <c r="AG40" s="7">
        <v>0</v>
      </c>
      <c r="AH40" s="7">
        <v>0</v>
      </c>
      <c r="AI40" s="8">
        <v>0</v>
      </c>
      <c r="AJ40" s="31">
        <v>0</v>
      </c>
      <c r="AK40" s="7">
        <v>0</v>
      </c>
      <c r="AL40" s="6">
        <v>0</v>
      </c>
      <c r="AM40" s="7">
        <v>0</v>
      </c>
      <c r="AN40" s="6">
        <v>0</v>
      </c>
      <c r="AO40" s="7">
        <v>0</v>
      </c>
      <c r="AP40" s="8">
        <v>0</v>
      </c>
      <c r="AQ40" s="24">
        <v>0</v>
      </c>
      <c r="AR40" s="21">
        <v>0</v>
      </c>
      <c r="AS40" s="21">
        <v>0</v>
      </c>
      <c r="AT40" s="25">
        <v>0</v>
      </c>
      <c r="AU40" s="21">
        <v>0</v>
      </c>
      <c r="AV40" s="25">
        <v>0</v>
      </c>
      <c r="AW40" s="47">
        <v>0</v>
      </c>
      <c r="AX40" s="24">
        <v>0.6731735159817351</v>
      </c>
      <c r="AY40" s="21">
        <v>0.6731735159817351</v>
      </c>
      <c r="AZ40" s="25">
        <v>0.6727003642987249</v>
      </c>
      <c r="BA40" s="21">
        <v>0.6731735159817351</v>
      </c>
      <c r="BB40" s="25">
        <v>0.6731735159817351</v>
      </c>
      <c r="BC40" s="21">
        <v>0.6731735159817351</v>
      </c>
      <c r="BD40" s="22">
        <v>0.6727003642987249</v>
      </c>
      <c r="BE40" s="119">
        <v>0</v>
      </c>
      <c r="BF40" s="31">
        <v>1.186</v>
      </c>
      <c r="BG40" s="7">
        <v>1.225</v>
      </c>
      <c r="BH40" s="6">
        <v>1.482</v>
      </c>
      <c r="BI40" s="7">
        <v>1.158</v>
      </c>
      <c r="BJ40" s="6">
        <v>0.742</v>
      </c>
      <c r="BK40" s="7">
        <v>0.95</v>
      </c>
      <c r="BL40" s="7">
        <v>0.95</v>
      </c>
      <c r="BM40" s="10">
        <v>0.475</v>
      </c>
      <c r="BN40" s="9">
        <v>0.553</v>
      </c>
      <c r="BO40" s="6">
        <v>0.718</v>
      </c>
      <c r="BP40" s="7">
        <v>0.342</v>
      </c>
      <c r="BQ40" s="6">
        <v>0.49</v>
      </c>
      <c r="BR40" s="7">
        <v>0.121</v>
      </c>
      <c r="BS40" s="3">
        <v>0.3055</v>
      </c>
      <c r="BT40" s="60">
        <v>0.3055</v>
      </c>
      <c r="BU40" s="41">
        <v>0.15275</v>
      </c>
      <c r="BV40" s="24">
        <v>2.2239999999999998</v>
      </c>
      <c r="BW40" s="21">
        <v>2.5294999999999996</v>
      </c>
      <c r="BX40" s="21">
        <v>2.9877499999999997</v>
      </c>
      <c r="BY40" s="22">
        <v>0.7637499999999999</v>
      </c>
    </row>
    <row r="41" spans="1:77" ht="15">
      <c r="A41" s="15">
        <v>10103</v>
      </c>
      <c r="B41" s="48" t="s">
        <v>48</v>
      </c>
      <c r="C41" s="87">
        <v>323.245</v>
      </c>
      <c r="D41" s="84">
        <v>303.812</v>
      </c>
      <c r="E41" s="85">
        <v>323.245</v>
      </c>
      <c r="F41" s="88">
        <v>318.494</v>
      </c>
      <c r="G41" s="26">
        <v>520.5960470173042</v>
      </c>
      <c r="H41" s="29">
        <v>532.22456130137</v>
      </c>
      <c r="I41" s="27">
        <v>534.3134636986301</v>
      </c>
      <c r="J41" s="29">
        <v>549.7528143214938</v>
      </c>
      <c r="K41" s="27">
        <v>557.4340579908675</v>
      </c>
      <c r="L41" s="29">
        <v>565.0524366438354</v>
      </c>
      <c r="M41" s="27">
        <v>572.3411355022834</v>
      </c>
      <c r="N41" s="29">
        <v>579.5433427823316</v>
      </c>
      <c r="O41" s="27">
        <v>586.4078020547945</v>
      </c>
      <c r="P41" s="29">
        <v>593.5207015981734</v>
      </c>
      <c r="Q41" s="27">
        <v>600.6023226027396</v>
      </c>
      <c r="R41" s="29">
        <v>608.0061157786886</v>
      </c>
      <c r="S41" s="27">
        <v>610.0135099315069</v>
      </c>
      <c r="T41" s="27">
        <v>610.0135099315069</v>
      </c>
      <c r="U41" s="29">
        <v>610.0135099315069</v>
      </c>
      <c r="V41" s="31">
        <v>0</v>
      </c>
      <c r="W41" s="7">
        <v>0</v>
      </c>
      <c r="X41" s="6">
        <v>0</v>
      </c>
      <c r="Y41" s="7">
        <v>0</v>
      </c>
      <c r="Z41" s="6">
        <v>0</v>
      </c>
      <c r="AA41" s="7">
        <v>0</v>
      </c>
      <c r="AB41" s="6">
        <v>0</v>
      </c>
      <c r="AC41" s="7">
        <v>0</v>
      </c>
      <c r="AD41" s="6">
        <v>0</v>
      </c>
      <c r="AE41" s="7">
        <v>0</v>
      </c>
      <c r="AF41" s="6">
        <v>0</v>
      </c>
      <c r="AG41" s="7">
        <v>0</v>
      </c>
      <c r="AH41" s="7">
        <v>0</v>
      </c>
      <c r="AI41" s="8">
        <v>0</v>
      </c>
      <c r="AJ41" s="31">
        <v>225.94851598173517</v>
      </c>
      <c r="AK41" s="7">
        <v>225.94851598173517</v>
      </c>
      <c r="AL41" s="6">
        <v>225.98929872495447</v>
      </c>
      <c r="AM41" s="7">
        <v>225.94851598173517</v>
      </c>
      <c r="AN41" s="6">
        <v>225.94851598173517</v>
      </c>
      <c r="AO41" s="7">
        <v>225.94851598173517</v>
      </c>
      <c r="AP41" s="8">
        <v>225.98929872495447</v>
      </c>
      <c r="AQ41" s="24">
        <v>0</v>
      </c>
      <c r="AR41" s="21">
        <v>0</v>
      </c>
      <c r="AS41" s="21">
        <v>0</v>
      </c>
      <c r="AT41" s="25">
        <v>0</v>
      </c>
      <c r="AU41" s="21">
        <v>0</v>
      </c>
      <c r="AV41" s="25">
        <v>0</v>
      </c>
      <c r="AW41" s="47">
        <v>0</v>
      </c>
      <c r="AX41" s="24">
        <v>0</v>
      </c>
      <c r="AY41" s="21">
        <v>0</v>
      </c>
      <c r="AZ41" s="25">
        <v>0</v>
      </c>
      <c r="BA41" s="21">
        <v>0</v>
      </c>
      <c r="BB41" s="25">
        <v>0</v>
      </c>
      <c r="BC41" s="21">
        <v>0</v>
      </c>
      <c r="BD41" s="22">
        <v>0</v>
      </c>
      <c r="BE41" s="119">
        <v>123</v>
      </c>
      <c r="BF41" s="31">
        <v>9.477</v>
      </c>
      <c r="BG41" s="7">
        <v>9.787</v>
      </c>
      <c r="BH41" s="6">
        <v>16.677</v>
      </c>
      <c r="BI41" s="7">
        <v>11.967</v>
      </c>
      <c r="BJ41" s="6">
        <v>9.062</v>
      </c>
      <c r="BK41" s="7">
        <v>10.5145</v>
      </c>
      <c r="BL41" s="7">
        <v>10.5145</v>
      </c>
      <c r="BM41" s="10">
        <v>5.25725</v>
      </c>
      <c r="BN41" s="9">
        <v>5.828</v>
      </c>
      <c r="BO41" s="6">
        <v>5.723</v>
      </c>
      <c r="BP41" s="7">
        <v>9.912</v>
      </c>
      <c r="BQ41" s="6">
        <v>8.92</v>
      </c>
      <c r="BR41" s="7">
        <v>4.644</v>
      </c>
      <c r="BS41" s="3">
        <v>6.781999999999999</v>
      </c>
      <c r="BT41" s="60">
        <v>6.781999999999999</v>
      </c>
      <c r="BU41" s="41">
        <v>3.3909999999999996</v>
      </c>
      <c r="BV41" s="24">
        <v>35.027</v>
      </c>
      <c r="BW41" s="21">
        <v>41.809</v>
      </c>
      <c r="BX41" s="21">
        <v>51.98199999999999</v>
      </c>
      <c r="BY41" s="22">
        <v>16.955</v>
      </c>
    </row>
    <row r="42" spans="1:77" ht="15">
      <c r="A42" s="15">
        <v>10105</v>
      </c>
      <c r="B42" s="48" t="s">
        <v>49</v>
      </c>
      <c r="C42" s="87">
        <v>94.223</v>
      </c>
      <c r="D42" s="84">
        <v>88.558</v>
      </c>
      <c r="E42" s="85">
        <v>94.223</v>
      </c>
      <c r="F42" s="88">
        <v>92.838</v>
      </c>
      <c r="G42" s="26">
        <v>91.15133868397086</v>
      </c>
      <c r="H42" s="29">
        <v>82.88339611872144</v>
      </c>
      <c r="I42" s="27">
        <v>83.2379303652968</v>
      </c>
      <c r="J42" s="29">
        <v>83.88055544171218</v>
      </c>
      <c r="K42" s="27">
        <v>82.63165936073058</v>
      </c>
      <c r="L42" s="29">
        <v>83.36010331050228</v>
      </c>
      <c r="M42" s="27">
        <v>83.10757385844752</v>
      </c>
      <c r="N42" s="29">
        <v>81.90035780965391</v>
      </c>
      <c r="O42" s="27">
        <v>82.59544257990868</v>
      </c>
      <c r="P42" s="29">
        <v>82.34612089041094</v>
      </c>
      <c r="Q42" s="27">
        <v>81.13608767123289</v>
      </c>
      <c r="R42" s="29">
        <v>81.86247540983607</v>
      </c>
      <c r="S42" s="27">
        <v>81.60156278538813</v>
      </c>
      <c r="T42" s="27">
        <v>80.40618025114155</v>
      </c>
      <c r="U42" s="29">
        <v>81.10277089041092</v>
      </c>
      <c r="V42" s="31">
        <v>0</v>
      </c>
      <c r="W42" s="7">
        <v>0</v>
      </c>
      <c r="X42" s="6">
        <v>0</v>
      </c>
      <c r="Y42" s="7">
        <v>0</v>
      </c>
      <c r="Z42" s="6">
        <v>0</v>
      </c>
      <c r="AA42" s="7">
        <v>0</v>
      </c>
      <c r="AB42" s="6">
        <v>0</v>
      </c>
      <c r="AC42" s="7">
        <v>0</v>
      </c>
      <c r="AD42" s="6">
        <v>0</v>
      </c>
      <c r="AE42" s="7">
        <v>0</v>
      </c>
      <c r="AF42" s="6">
        <v>0</v>
      </c>
      <c r="AG42" s="7">
        <v>0</v>
      </c>
      <c r="AH42" s="7">
        <v>0</v>
      </c>
      <c r="AI42" s="8">
        <v>0</v>
      </c>
      <c r="AJ42" s="31">
        <v>0</v>
      </c>
      <c r="AK42" s="7">
        <v>0</v>
      </c>
      <c r="AL42" s="6">
        <v>0</v>
      </c>
      <c r="AM42" s="7">
        <v>0</v>
      </c>
      <c r="AN42" s="6">
        <v>0</v>
      </c>
      <c r="AO42" s="7">
        <v>0</v>
      </c>
      <c r="AP42" s="8">
        <v>0</v>
      </c>
      <c r="AQ42" s="24">
        <v>0</v>
      </c>
      <c r="AR42" s="21">
        <v>0</v>
      </c>
      <c r="AS42" s="21">
        <v>0</v>
      </c>
      <c r="AT42" s="25">
        <v>0</v>
      </c>
      <c r="AU42" s="21">
        <v>0</v>
      </c>
      <c r="AV42" s="25">
        <v>0</v>
      </c>
      <c r="AW42" s="47">
        <v>0</v>
      </c>
      <c r="AX42" s="24">
        <v>0</v>
      </c>
      <c r="AY42" s="21">
        <v>0</v>
      </c>
      <c r="AZ42" s="25">
        <v>0</v>
      </c>
      <c r="BA42" s="21">
        <v>0</v>
      </c>
      <c r="BB42" s="25">
        <v>0</v>
      </c>
      <c r="BC42" s="21">
        <v>0</v>
      </c>
      <c r="BD42" s="22">
        <v>0</v>
      </c>
      <c r="BE42" s="119">
        <v>0</v>
      </c>
      <c r="BF42" s="31">
        <v>1.198</v>
      </c>
      <c r="BG42" s="7">
        <v>0.907</v>
      </c>
      <c r="BH42" s="6">
        <v>1.297</v>
      </c>
      <c r="BI42" s="7">
        <v>0.219</v>
      </c>
      <c r="BJ42" s="6">
        <v>0.367</v>
      </c>
      <c r="BK42" s="7">
        <v>0.293</v>
      </c>
      <c r="BL42" s="7">
        <v>0.293</v>
      </c>
      <c r="BM42" s="10">
        <v>0.1465</v>
      </c>
      <c r="BN42" s="9">
        <v>0</v>
      </c>
      <c r="BO42" s="6">
        <v>0</v>
      </c>
      <c r="BP42" s="7">
        <v>0</v>
      </c>
      <c r="BQ42" s="6">
        <v>0</v>
      </c>
      <c r="BR42" s="7">
        <v>0</v>
      </c>
      <c r="BS42" s="3">
        <v>0</v>
      </c>
      <c r="BT42" s="60">
        <v>0</v>
      </c>
      <c r="BU42" s="41">
        <v>0</v>
      </c>
      <c r="BV42" s="24">
        <v>0</v>
      </c>
      <c r="BW42" s="21">
        <v>0</v>
      </c>
      <c r="BX42" s="21">
        <v>0</v>
      </c>
      <c r="BY42" s="22">
        <v>0</v>
      </c>
    </row>
    <row r="43" spans="1:77" ht="15">
      <c r="A43" s="15">
        <v>10106</v>
      </c>
      <c r="B43" s="48" t="s">
        <v>50</v>
      </c>
      <c r="C43" s="87">
        <v>24.235</v>
      </c>
      <c r="D43" s="84">
        <v>22.778</v>
      </c>
      <c r="E43" s="85">
        <v>24.235</v>
      </c>
      <c r="F43" s="88">
        <v>23.879</v>
      </c>
      <c r="G43" s="26">
        <v>22.35393897996357</v>
      </c>
      <c r="H43" s="29">
        <v>23.686606735159817</v>
      </c>
      <c r="I43" s="27">
        <v>23.794894520547945</v>
      </c>
      <c r="J43" s="29">
        <v>24.12988968579235</v>
      </c>
      <c r="K43" s="27">
        <v>24.23520901826484</v>
      </c>
      <c r="L43" s="29">
        <v>24.343495890410953</v>
      </c>
      <c r="M43" s="27">
        <v>24.45178367579908</v>
      </c>
      <c r="N43" s="29">
        <v>24.561852459016393</v>
      </c>
      <c r="O43" s="27">
        <v>24.668357420091322</v>
      </c>
      <c r="P43" s="29">
        <v>24.776642579908682</v>
      </c>
      <c r="Q43" s="27">
        <v>24.884935159817353</v>
      </c>
      <c r="R43" s="29">
        <v>24.993821721311473</v>
      </c>
      <c r="S43" s="27">
        <v>25.10151404109589</v>
      </c>
      <c r="T43" s="27">
        <v>25.209803767123294</v>
      </c>
      <c r="U43" s="29">
        <v>25.31809075342466</v>
      </c>
      <c r="V43" s="31">
        <v>0</v>
      </c>
      <c r="W43" s="7">
        <v>0</v>
      </c>
      <c r="X43" s="6">
        <v>0</v>
      </c>
      <c r="Y43" s="7">
        <v>0</v>
      </c>
      <c r="Z43" s="6">
        <v>0</v>
      </c>
      <c r="AA43" s="7">
        <v>0</v>
      </c>
      <c r="AB43" s="6">
        <v>0</v>
      </c>
      <c r="AC43" s="7">
        <v>0</v>
      </c>
      <c r="AD43" s="6">
        <v>0</v>
      </c>
      <c r="AE43" s="7">
        <v>0</v>
      </c>
      <c r="AF43" s="6">
        <v>0</v>
      </c>
      <c r="AG43" s="7">
        <v>0</v>
      </c>
      <c r="AH43" s="7">
        <v>0</v>
      </c>
      <c r="AI43" s="8">
        <v>0</v>
      </c>
      <c r="AJ43" s="31">
        <v>0</v>
      </c>
      <c r="AK43" s="7">
        <v>0</v>
      </c>
      <c r="AL43" s="6">
        <v>0</v>
      </c>
      <c r="AM43" s="7">
        <v>0</v>
      </c>
      <c r="AN43" s="6">
        <v>0</v>
      </c>
      <c r="AO43" s="7">
        <v>0</v>
      </c>
      <c r="AP43" s="8">
        <v>0</v>
      </c>
      <c r="AQ43" s="24">
        <v>0</v>
      </c>
      <c r="AR43" s="21">
        <v>0</v>
      </c>
      <c r="AS43" s="21">
        <v>0</v>
      </c>
      <c r="AT43" s="25">
        <v>0</v>
      </c>
      <c r="AU43" s="21">
        <v>0</v>
      </c>
      <c r="AV43" s="25">
        <v>0</v>
      </c>
      <c r="AW43" s="47">
        <v>0</v>
      </c>
      <c r="AX43" s="24">
        <v>0</v>
      </c>
      <c r="AY43" s="21">
        <v>0</v>
      </c>
      <c r="AZ43" s="25">
        <v>0</v>
      </c>
      <c r="BA43" s="21">
        <v>0</v>
      </c>
      <c r="BB43" s="25">
        <v>0</v>
      </c>
      <c r="BC43" s="21">
        <v>0</v>
      </c>
      <c r="BD43" s="22">
        <v>0</v>
      </c>
      <c r="BE43" s="119">
        <v>0</v>
      </c>
      <c r="BF43" s="31">
        <v>0.221</v>
      </c>
      <c r="BG43" s="7">
        <v>0.174</v>
      </c>
      <c r="BH43" s="6">
        <v>0.241</v>
      </c>
      <c r="BI43" s="7">
        <v>0.18</v>
      </c>
      <c r="BJ43" s="6">
        <v>0.187</v>
      </c>
      <c r="BK43" s="7">
        <v>0.1835</v>
      </c>
      <c r="BL43" s="7">
        <v>0.1835</v>
      </c>
      <c r="BM43" s="10">
        <v>0.09175</v>
      </c>
      <c r="BN43" s="9">
        <v>0</v>
      </c>
      <c r="BO43" s="6">
        <v>0</v>
      </c>
      <c r="BP43" s="7">
        <v>0</v>
      </c>
      <c r="BQ43" s="6">
        <v>0</v>
      </c>
      <c r="BR43" s="7">
        <v>0</v>
      </c>
      <c r="BS43" s="3">
        <v>0</v>
      </c>
      <c r="BT43" s="60">
        <v>0</v>
      </c>
      <c r="BU43" s="41">
        <v>0</v>
      </c>
      <c r="BV43" s="24">
        <v>0</v>
      </c>
      <c r="BW43" s="21">
        <v>0</v>
      </c>
      <c r="BX43" s="21">
        <v>0</v>
      </c>
      <c r="BY43" s="22">
        <v>0</v>
      </c>
    </row>
    <row r="44" spans="1:77" ht="15">
      <c r="A44" s="15">
        <v>10109</v>
      </c>
      <c r="B44" s="48" t="s">
        <v>51</v>
      </c>
      <c r="C44" s="87">
        <v>12.299</v>
      </c>
      <c r="D44" s="84">
        <v>11.56</v>
      </c>
      <c r="E44" s="85">
        <v>12.299</v>
      </c>
      <c r="F44" s="88">
        <v>12.118</v>
      </c>
      <c r="G44" s="26">
        <v>12.785291438979964</v>
      </c>
      <c r="H44" s="29">
        <v>13.993861529680364</v>
      </c>
      <c r="I44" s="27">
        <v>14.048723287671232</v>
      </c>
      <c r="J44" s="29">
        <v>14.833936247723136</v>
      </c>
      <c r="K44" s="27">
        <v>15.006450684931506</v>
      </c>
      <c r="L44" s="29">
        <v>15.160304566210048</v>
      </c>
      <c r="M44" s="27">
        <v>15.305881050228312</v>
      </c>
      <c r="N44" s="29">
        <v>15.404909949908925</v>
      </c>
      <c r="O44" s="27">
        <v>15.544380593607306</v>
      </c>
      <c r="P44" s="29">
        <v>15.681274657534248</v>
      </c>
      <c r="Q44" s="27">
        <v>15.850230707762554</v>
      </c>
      <c r="R44" s="29">
        <v>15.92884403460838</v>
      </c>
      <c r="S44" s="27">
        <v>16.123072602739725</v>
      </c>
      <c r="T44" s="27">
        <v>16.310543949771688</v>
      </c>
      <c r="U44" s="29">
        <v>16.495997602739727</v>
      </c>
      <c r="V44" s="31">
        <v>0</v>
      </c>
      <c r="W44" s="7">
        <v>0</v>
      </c>
      <c r="X44" s="6">
        <v>0</v>
      </c>
      <c r="Y44" s="7">
        <v>0</v>
      </c>
      <c r="Z44" s="6">
        <v>0</v>
      </c>
      <c r="AA44" s="7">
        <v>0</v>
      </c>
      <c r="AB44" s="6">
        <v>0</v>
      </c>
      <c r="AC44" s="7">
        <v>0</v>
      </c>
      <c r="AD44" s="6">
        <v>0</v>
      </c>
      <c r="AE44" s="7">
        <v>0</v>
      </c>
      <c r="AF44" s="6">
        <v>0</v>
      </c>
      <c r="AG44" s="7">
        <v>0</v>
      </c>
      <c r="AH44" s="7">
        <v>0</v>
      </c>
      <c r="AI44" s="8">
        <v>0</v>
      </c>
      <c r="AJ44" s="31">
        <v>0</v>
      </c>
      <c r="AK44" s="7">
        <v>0</v>
      </c>
      <c r="AL44" s="6">
        <v>0</v>
      </c>
      <c r="AM44" s="7">
        <v>0</v>
      </c>
      <c r="AN44" s="6">
        <v>0</v>
      </c>
      <c r="AO44" s="7">
        <v>0</v>
      </c>
      <c r="AP44" s="8">
        <v>0</v>
      </c>
      <c r="AQ44" s="24">
        <v>0</v>
      </c>
      <c r="AR44" s="21">
        <v>0</v>
      </c>
      <c r="AS44" s="21">
        <v>0</v>
      </c>
      <c r="AT44" s="25">
        <v>0</v>
      </c>
      <c r="AU44" s="21">
        <v>0</v>
      </c>
      <c r="AV44" s="25">
        <v>0</v>
      </c>
      <c r="AW44" s="47">
        <v>0</v>
      </c>
      <c r="AX44" s="24">
        <v>0</v>
      </c>
      <c r="AY44" s="21">
        <v>0</v>
      </c>
      <c r="AZ44" s="25">
        <v>0</v>
      </c>
      <c r="BA44" s="21">
        <v>0</v>
      </c>
      <c r="BB44" s="25">
        <v>0</v>
      </c>
      <c r="BC44" s="21">
        <v>0</v>
      </c>
      <c r="BD44" s="22">
        <v>0</v>
      </c>
      <c r="BE44" s="119">
        <v>0</v>
      </c>
      <c r="BF44" s="31">
        <v>0.255</v>
      </c>
      <c r="BG44" s="7">
        <v>0.126</v>
      </c>
      <c r="BH44" s="6">
        <v>0.222</v>
      </c>
      <c r="BI44" s="7">
        <v>0.362</v>
      </c>
      <c r="BJ44" s="6">
        <v>0.02</v>
      </c>
      <c r="BK44" s="7">
        <v>0.191</v>
      </c>
      <c r="BL44" s="7">
        <v>0.191</v>
      </c>
      <c r="BM44" s="10">
        <v>0.0955</v>
      </c>
      <c r="BN44" s="9">
        <v>0</v>
      </c>
      <c r="BO44" s="6">
        <v>0</v>
      </c>
      <c r="BP44" s="7">
        <v>0</v>
      </c>
      <c r="BQ44" s="6">
        <v>0.036</v>
      </c>
      <c r="BR44" s="7">
        <v>0</v>
      </c>
      <c r="BS44" s="3">
        <v>0.018</v>
      </c>
      <c r="BT44" s="60">
        <v>0.018</v>
      </c>
      <c r="BU44" s="41">
        <v>0.009</v>
      </c>
      <c r="BV44" s="24">
        <v>0.036</v>
      </c>
      <c r="BW44" s="21">
        <v>0.05399999999999999</v>
      </c>
      <c r="BX44" s="21">
        <v>0.08099999999999999</v>
      </c>
      <c r="BY44" s="22">
        <v>0.045</v>
      </c>
    </row>
    <row r="45" spans="1:77" ht="15">
      <c r="A45" s="15">
        <v>10111</v>
      </c>
      <c r="B45" s="48" t="s">
        <v>52</v>
      </c>
      <c r="C45" s="87">
        <v>3.283</v>
      </c>
      <c r="D45" s="84">
        <v>3.086</v>
      </c>
      <c r="E45" s="85">
        <v>3.283</v>
      </c>
      <c r="F45" s="88">
        <v>3.235</v>
      </c>
      <c r="G45" s="26">
        <v>3.1322859744990894</v>
      </c>
      <c r="H45" s="29">
        <v>3.035341666666666</v>
      </c>
      <c r="I45" s="27">
        <v>3.033764155251142</v>
      </c>
      <c r="J45" s="29">
        <v>3.1368855874316943</v>
      </c>
      <c r="K45" s="27">
        <v>3.1402703196347037</v>
      </c>
      <c r="L45" s="29">
        <v>3.1344867579908673</v>
      </c>
      <c r="M45" s="27">
        <v>3.1254070776255705</v>
      </c>
      <c r="N45" s="29">
        <v>3.1078312841530056</v>
      </c>
      <c r="O45" s="27">
        <v>3.1066005707762563</v>
      </c>
      <c r="P45" s="29">
        <v>3.09741803652968</v>
      </c>
      <c r="Q45" s="27">
        <v>3.0907006849315066</v>
      </c>
      <c r="R45" s="29">
        <v>3.07851024590164</v>
      </c>
      <c r="S45" s="27">
        <v>3.0790970319634705</v>
      </c>
      <c r="T45" s="27">
        <v>3.0737684931506855</v>
      </c>
      <c r="U45" s="29">
        <v>3.067801712328767</v>
      </c>
      <c r="V45" s="31">
        <v>0</v>
      </c>
      <c r="W45" s="7">
        <v>0</v>
      </c>
      <c r="X45" s="6">
        <v>0</v>
      </c>
      <c r="Y45" s="7">
        <v>0</v>
      </c>
      <c r="Z45" s="6">
        <v>0</v>
      </c>
      <c r="AA45" s="7">
        <v>0</v>
      </c>
      <c r="AB45" s="6">
        <v>0</v>
      </c>
      <c r="AC45" s="7">
        <v>0</v>
      </c>
      <c r="AD45" s="6">
        <v>0</v>
      </c>
      <c r="AE45" s="7">
        <v>0</v>
      </c>
      <c r="AF45" s="6">
        <v>0</v>
      </c>
      <c r="AG45" s="7">
        <v>0</v>
      </c>
      <c r="AH45" s="7">
        <v>0</v>
      </c>
      <c r="AI45" s="8">
        <v>0</v>
      </c>
      <c r="AJ45" s="31">
        <v>0</v>
      </c>
      <c r="AK45" s="7">
        <v>0</v>
      </c>
      <c r="AL45" s="6">
        <v>0</v>
      </c>
      <c r="AM45" s="7">
        <v>0</v>
      </c>
      <c r="AN45" s="6">
        <v>0</v>
      </c>
      <c r="AO45" s="7">
        <v>0</v>
      </c>
      <c r="AP45" s="8">
        <v>0</v>
      </c>
      <c r="AQ45" s="24">
        <v>0</v>
      </c>
      <c r="AR45" s="21">
        <v>0</v>
      </c>
      <c r="AS45" s="21">
        <v>0</v>
      </c>
      <c r="AT45" s="25">
        <v>0</v>
      </c>
      <c r="AU45" s="21">
        <v>0</v>
      </c>
      <c r="AV45" s="25">
        <v>0</v>
      </c>
      <c r="AW45" s="47">
        <v>0</v>
      </c>
      <c r="AX45" s="24">
        <v>0</v>
      </c>
      <c r="AY45" s="21">
        <v>0</v>
      </c>
      <c r="AZ45" s="25">
        <v>0</v>
      </c>
      <c r="BA45" s="21">
        <v>0</v>
      </c>
      <c r="BB45" s="25">
        <v>0</v>
      </c>
      <c r="BC45" s="21">
        <v>0</v>
      </c>
      <c r="BD45" s="22">
        <v>0</v>
      </c>
      <c r="BE45" s="119">
        <v>0</v>
      </c>
      <c r="BF45" s="31">
        <v>0.024</v>
      </c>
      <c r="BG45" s="7">
        <v>0.038</v>
      </c>
      <c r="BH45" s="6">
        <v>0.021</v>
      </c>
      <c r="BI45" s="7">
        <v>0.023</v>
      </c>
      <c r="BJ45" s="6">
        <v>0.009</v>
      </c>
      <c r="BK45" s="7">
        <v>0.016</v>
      </c>
      <c r="BL45" s="7">
        <v>0.016</v>
      </c>
      <c r="BM45" s="10">
        <v>0.008</v>
      </c>
      <c r="BN45" s="9">
        <v>0</v>
      </c>
      <c r="BO45" s="6">
        <v>0</v>
      </c>
      <c r="BP45" s="7">
        <v>0</v>
      </c>
      <c r="BQ45" s="6">
        <v>0</v>
      </c>
      <c r="BR45" s="7">
        <v>0</v>
      </c>
      <c r="BS45" s="3">
        <v>0</v>
      </c>
      <c r="BT45" s="60">
        <v>0</v>
      </c>
      <c r="BU45" s="41">
        <v>0</v>
      </c>
      <c r="BV45" s="24">
        <v>0</v>
      </c>
      <c r="BW45" s="21">
        <v>0</v>
      </c>
      <c r="BX45" s="21">
        <v>0</v>
      </c>
      <c r="BY45" s="22">
        <v>0</v>
      </c>
    </row>
    <row r="46" spans="1:77" ht="15">
      <c r="A46" s="15">
        <v>10112</v>
      </c>
      <c r="B46" s="48" t="s">
        <v>53</v>
      </c>
      <c r="C46" s="87">
        <v>59.119</v>
      </c>
      <c r="D46" s="84">
        <v>55.565</v>
      </c>
      <c r="E46" s="85">
        <v>59.119</v>
      </c>
      <c r="F46" s="88">
        <v>58.25</v>
      </c>
      <c r="G46" s="26">
        <v>54.7566029143898</v>
      </c>
      <c r="H46" s="29">
        <v>58.381404452054795</v>
      </c>
      <c r="I46" s="27">
        <v>58.825668378995424</v>
      </c>
      <c r="J46" s="29">
        <v>58.86196129326047</v>
      </c>
      <c r="K46" s="27">
        <v>59.24483515981736</v>
      </c>
      <c r="L46" s="29">
        <v>59.61850753424657</v>
      </c>
      <c r="M46" s="27">
        <v>59.993440981735155</v>
      </c>
      <c r="N46" s="29">
        <v>60.35628028233151</v>
      </c>
      <c r="O46" s="27">
        <v>60.74712146118721</v>
      </c>
      <c r="P46" s="29">
        <v>61.12588527397261</v>
      </c>
      <c r="Q46" s="27">
        <v>61.50590673515982</v>
      </c>
      <c r="R46" s="29">
        <v>61.87089537795992</v>
      </c>
      <c r="S46" s="27">
        <v>62.26981484018263</v>
      </c>
      <c r="T46" s="27">
        <v>62.653707305936074</v>
      </c>
      <c r="U46" s="29">
        <v>63.03888458904109</v>
      </c>
      <c r="V46" s="31">
        <v>0</v>
      </c>
      <c r="W46" s="7">
        <v>0</v>
      </c>
      <c r="X46" s="6">
        <v>0</v>
      </c>
      <c r="Y46" s="7">
        <v>0</v>
      </c>
      <c r="Z46" s="6">
        <v>0</v>
      </c>
      <c r="AA46" s="7">
        <v>0</v>
      </c>
      <c r="AB46" s="6">
        <v>0</v>
      </c>
      <c r="AC46" s="7">
        <v>0</v>
      </c>
      <c r="AD46" s="6">
        <v>0</v>
      </c>
      <c r="AE46" s="7">
        <v>0</v>
      </c>
      <c r="AF46" s="6">
        <v>0</v>
      </c>
      <c r="AG46" s="7">
        <v>0</v>
      </c>
      <c r="AH46" s="7">
        <v>0</v>
      </c>
      <c r="AI46" s="8">
        <v>0</v>
      </c>
      <c r="AJ46" s="31">
        <v>0</v>
      </c>
      <c r="AK46" s="7">
        <v>0</v>
      </c>
      <c r="AL46" s="6">
        <v>0</v>
      </c>
      <c r="AM46" s="7">
        <v>0</v>
      </c>
      <c r="AN46" s="6">
        <v>0</v>
      </c>
      <c r="AO46" s="7">
        <v>0</v>
      </c>
      <c r="AP46" s="8">
        <v>0</v>
      </c>
      <c r="AQ46" s="24">
        <v>0</v>
      </c>
      <c r="AR46" s="21">
        <v>0</v>
      </c>
      <c r="AS46" s="21">
        <v>0</v>
      </c>
      <c r="AT46" s="25">
        <v>0</v>
      </c>
      <c r="AU46" s="21">
        <v>0</v>
      </c>
      <c r="AV46" s="25">
        <v>0</v>
      </c>
      <c r="AW46" s="47">
        <v>0</v>
      </c>
      <c r="AX46" s="24">
        <v>0</v>
      </c>
      <c r="AY46" s="21">
        <v>0</v>
      </c>
      <c r="AZ46" s="25">
        <v>0</v>
      </c>
      <c r="BA46" s="21">
        <v>0</v>
      </c>
      <c r="BB46" s="25">
        <v>0</v>
      </c>
      <c r="BC46" s="21">
        <v>0</v>
      </c>
      <c r="BD46" s="22">
        <v>0</v>
      </c>
      <c r="BE46" s="119">
        <v>0</v>
      </c>
      <c r="BF46" s="31">
        <v>1.714</v>
      </c>
      <c r="BG46" s="7">
        <v>0.459</v>
      </c>
      <c r="BH46" s="6">
        <v>0.9</v>
      </c>
      <c r="BI46" s="7">
        <v>0.553</v>
      </c>
      <c r="BJ46" s="6">
        <v>0.522</v>
      </c>
      <c r="BK46" s="7">
        <v>0.5375000000000001</v>
      </c>
      <c r="BL46" s="7">
        <v>0.5375000000000001</v>
      </c>
      <c r="BM46" s="10">
        <v>0.26875000000000004</v>
      </c>
      <c r="BN46" s="9">
        <v>0.856</v>
      </c>
      <c r="BO46" s="6">
        <v>0</v>
      </c>
      <c r="BP46" s="7">
        <v>0.037</v>
      </c>
      <c r="BQ46" s="6">
        <v>0.039</v>
      </c>
      <c r="BR46" s="7">
        <v>0</v>
      </c>
      <c r="BS46" s="3">
        <v>0.0195</v>
      </c>
      <c r="BT46" s="60">
        <v>0.0195</v>
      </c>
      <c r="BU46" s="41">
        <v>0.00975</v>
      </c>
      <c r="BV46" s="24">
        <v>0.932</v>
      </c>
      <c r="BW46" s="21">
        <v>0.9515</v>
      </c>
      <c r="BX46" s="21">
        <v>0.98075</v>
      </c>
      <c r="BY46" s="22">
        <v>0.04875</v>
      </c>
    </row>
    <row r="47" spans="1:77" ht="15">
      <c r="A47" s="15">
        <v>10113</v>
      </c>
      <c r="B47" s="48" t="s">
        <v>54</v>
      </c>
      <c r="C47" s="87">
        <v>38.255</v>
      </c>
      <c r="D47" s="84">
        <v>35.955</v>
      </c>
      <c r="E47" s="85">
        <v>38.255</v>
      </c>
      <c r="F47" s="88">
        <v>37.693</v>
      </c>
      <c r="G47" s="26">
        <v>35.932035519125684</v>
      </c>
      <c r="H47" s="29">
        <v>42.207025456621004</v>
      </c>
      <c r="I47" s="27">
        <v>42.52357910958905</v>
      </c>
      <c r="J47" s="29">
        <v>43.52746561930783</v>
      </c>
      <c r="K47" s="27">
        <v>44.03701906392694</v>
      </c>
      <c r="L47" s="29">
        <v>44.4727399543379</v>
      </c>
      <c r="M47" s="27">
        <v>44.922585045662096</v>
      </c>
      <c r="N47" s="29">
        <v>45.29513353825136</v>
      </c>
      <c r="O47" s="27">
        <v>45.858670662100465</v>
      </c>
      <c r="P47" s="29">
        <v>46.34567420091323</v>
      </c>
      <c r="Q47" s="27">
        <v>46.82270102739725</v>
      </c>
      <c r="R47" s="29">
        <v>47.215132627504566</v>
      </c>
      <c r="S47" s="27">
        <v>47.81098687214612</v>
      </c>
      <c r="T47" s="27">
        <v>48.31111232876713</v>
      </c>
      <c r="U47" s="29">
        <v>48.84722705479452</v>
      </c>
      <c r="V47" s="31">
        <v>0</v>
      </c>
      <c r="W47" s="7">
        <v>0</v>
      </c>
      <c r="X47" s="6">
        <v>0</v>
      </c>
      <c r="Y47" s="7">
        <v>0</v>
      </c>
      <c r="Z47" s="6">
        <v>0</v>
      </c>
      <c r="AA47" s="7">
        <v>0</v>
      </c>
      <c r="AB47" s="6">
        <v>0</v>
      </c>
      <c r="AC47" s="7">
        <v>0</v>
      </c>
      <c r="AD47" s="6">
        <v>0</v>
      </c>
      <c r="AE47" s="7">
        <v>0</v>
      </c>
      <c r="AF47" s="6">
        <v>0</v>
      </c>
      <c r="AG47" s="7">
        <v>0</v>
      </c>
      <c r="AH47" s="7">
        <v>0</v>
      </c>
      <c r="AI47" s="8">
        <v>0</v>
      </c>
      <c r="AJ47" s="31">
        <v>0</v>
      </c>
      <c r="AK47" s="7">
        <v>0</v>
      </c>
      <c r="AL47" s="6">
        <v>0</v>
      </c>
      <c r="AM47" s="7">
        <v>0</v>
      </c>
      <c r="AN47" s="6">
        <v>0</v>
      </c>
      <c r="AO47" s="7">
        <v>0</v>
      </c>
      <c r="AP47" s="8">
        <v>0</v>
      </c>
      <c r="AQ47" s="24">
        <v>0</v>
      </c>
      <c r="AR47" s="21">
        <v>0</v>
      </c>
      <c r="AS47" s="21">
        <v>0</v>
      </c>
      <c r="AT47" s="25">
        <v>0</v>
      </c>
      <c r="AU47" s="21">
        <v>0</v>
      </c>
      <c r="AV47" s="25">
        <v>0</v>
      </c>
      <c r="AW47" s="47">
        <v>0</v>
      </c>
      <c r="AX47" s="24">
        <v>1.2312785388127854</v>
      </c>
      <c r="AY47" s="21">
        <v>0.3057077625570776</v>
      </c>
      <c r="AZ47" s="25">
        <v>0</v>
      </c>
      <c r="BA47" s="21">
        <v>0</v>
      </c>
      <c r="BB47" s="25">
        <v>0</v>
      </c>
      <c r="BC47" s="21">
        <v>0</v>
      </c>
      <c r="BD47" s="22">
        <v>0</v>
      </c>
      <c r="BE47" s="119">
        <v>0</v>
      </c>
      <c r="BF47" s="31">
        <v>1.551</v>
      </c>
      <c r="BG47" s="7">
        <v>2.195</v>
      </c>
      <c r="BH47" s="6">
        <v>1.641</v>
      </c>
      <c r="BI47" s="7">
        <v>2.353</v>
      </c>
      <c r="BJ47" s="6">
        <v>0.311</v>
      </c>
      <c r="BK47" s="7">
        <v>1.332</v>
      </c>
      <c r="BL47" s="7">
        <v>1.332</v>
      </c>
      <c r="BM47" s="10">
        <v>0.666</v>
      </c>
      <c r="BN47" s="9">
        <v>0</v>
      </c>
      <c r="BO47" s="6">
        <v>0</v>
      </c>
      <c r="BP47" s="7">
        <v>0</v>
      </c>
      <c r="BQ47" s="6">
        <v>0.002</v>
      </c>
      <c r="BR47" s="7">
        <v>0.032</v>
      </c>
      <c r="BS47" s="3">
        <v>0.017</v>
      </c>
      <c r="BT47" s="60">
        <v>0.017</v>
      </c>
      <c r="BU47" s="41">
        <v>0.0085</v>
      </c>
      <c r="BV47" s="24">
        <v>0.034</v>
      </c>
      <c r="BW47" s="21">
        <v>0.051000000000000004</v>
      </c>
      <c r="BX47" s="21">
        <v>0.07650000000000001</v>
      </c>
      <c r="BY47" s="22">
        <v>0.0425</v>
      </c>
    </row>
    <row r="48" spans="1:77" ht="15">
      <c r="A48" s="15">
        <v>10116</v>
      </c>
      <c r="B48" s="48" t="s">
        <v>55</v>
      </c>
      <c r="C48" s="87">
        <v>0.231</v>
      </c>
      <c r="D48" s="84">
        <v>0.217</v>
      </c>
      <c r="E48" s="85">
        <v>0.231</v>
      </c>
      <c r="F48" s="88">
        <v>0.228</v>
      </c>
      <c r="G48" s="26">
        <v>0.21357012750455373</v>
      </c>
      <c r="H48" s="29">
        <v>0.23030216894977168</v>
      </c>
      <c r="I48" s="27">
        <v>0.23030216894977168</v>
      </c>
      <c r="J48" s="29">
        <v>0.23257206284153004</v>
      </c>
      <c r="K48" s="27">
        <v>0.23247865296803652</v>
      </c>
      <c r="L48" s="29">
        <v>0.23247865296803652</v>
      </c>
      <c r="M48" s="27">
        <v>0.23247865296803652</v>
      </c>
      <c r="N48" s="29">
        <v>0.23257206284153004</v>
      </c>
      <c r="O48" s="27">
        <v>0.23247865296803652</v>
      </c>
      <c r="P48" s="29">
        <v>0.23247865296803652</v>
      </c>
      <c r="Q48" s="27">
        <v>0.23247865296803652</v>
      </c>
      <c r="R48" s="29">
        <v>0.23257206284153004</v>
      </c>
      <c r="S48" s="27">
        <v>0.23247865296803652</v>
      </c>
      <c r="T48" s="27">
        <v>0.23247865296803652</v>
      </c>
      <c r="U48" s="29">
        <v>0.23247865296803652</v>
      </c>
      <c r="V48" s="31">
        <v>0</v>
      </c>
      <c r="W48" s="7">
        <v>0</v>
      </c>
      <c r="X48" s="6">
        <v>0</v>
      </c>
      <c r="Y48" s="7">
        <v>0</v>
      </c>
      <c r="Z48" s="6">
        <v>0</v>
      </c>
      <c r="AA48" s="7">
        <v>0</v>
      </c>
      <c r="AB48" s="6">
        <v>0</v>
      </c>
      <c r="AC48" s="7">
        <v>0</v>
      </c>
      <c r="AD48" s="6">
        <v>0</v>
      </c>
      <c r="AE48" s="7">
        <v>0</v>
      </c>
      <c r="AF48" s="6">
        <v>0</v>
      </c>
      <c r="AG48" s="7">
        <v>0</v>
      </c>
      <c r="AH48" s="7">
        <v>0</v>
      </c>
      <c r="AI48" s="8">
        <v>0</v>
      </c>
      <c r="AJ48" s="31">
        <v>0</v>
      </c>
      <c r="AK48" s="7">
        <v>0</v>
      </c>
      <c r="AL48" s="6">
        <v>0</v>
      </c>
      <c r="AM48" s="7">
        <v>0</v>
      </c>
      <c r="AN48" s="6">
        <v>0</v>
      </c>
      <c r="AO48" s="7">
        <v>0</v>
      </c>
      <c r="AP48" s="8">
        <v>0</v>
      </c>
      <c r="AQ48" s="24">
        <v>0</v>
      </c>
      <c r="AR48" s="21">
        <v>0</v>
      </c>
      <c r="AS48" s="21">
        <v>0</v>
      </c>
      <c r="AT48" s="25">
        <v>0</v>
      </c>
      <c r="AU48" s="21">
        <v>0</v>
      </c>
      <c r="AV48" s="25">
        <v>0</v>
      </c>
      <c r="AW48" s="47">
        <v>0</v>
      </c>
      <c r="AX48" s="24">
        <v>0</v>
      </c>
      <c r="AY48" s="21">
        <v>0</v>
      </c>
      <c r="AZ48" s="25">
        <v>0</v>
      </c>
      <c r="BA48" s="21">
        <v>0</v>
      </c>
      <c r="BB48" s="25">
        <v>0</v>
      </c>
      <c r="BC48" s="21">
        <v>0</v>
      </c>
      <c r="BD48" s="22">
        <v>0</v>
      </c>
      <c r="BE48" s="119">
        <v>0</v>
      </c>
      <c r="BF48" s="31">
        <v>0.005</v>
      </c>
      <c r="BG48" s="7">
        <v>0.003</v>
      </c>
      <c r="BH48" s="6">
        <v>0.006</v>
      </c>
      <c r="BI48" s="7">
        <v>0.005</v>
      </c>
      <c r="BJ48" s="6">
        <v>0</v>
      </c>
      <c r="BK48" s="7">
        <v>0.0025</v>
      </c>
      <c r="BL48" s="7">
        <v>0.0025</v>
      </c>
      <c r="BM48" s="10">
        <v>0.00125</v>
      </c>
      <c r="BN48" s="9">
        <v>0.003</v>
      </c>
      <c r="BO48" s="6">
        <v>0</v>
      </c>
      <c r="BP48" s="7">
        <v>0.002</v>
      </c>
      <c r="BQ48" s="6">
        <v>0.001</v>
      </c>
      <c r="BR48" s="7">
        <v>0</v>
      </c>
      <c r="BS48" s="3">
        <v>0.0005</v>
      </c>
      <c r="BT48" s="60">
        <v>0.0005</v>
      </c>
      <c r="BU48" s="41">
        <v>0.00025</v>
      </c>
      <c r="BV48" s="24">
        <v>0.006</v>
      </c>
      <c r="BW48" s="21">
        <v>0.006500000000000001</v>
      </c>
      <c r="BX48" s="21">
        <v>0.007250000000000001</v>
      </c>
      <c r="BY48" s="22">
        <v>0.00125</v>
      </c>
    </row>
    <row r="49" spans="1:77" ht="15">
      <c r="A49" s="15">
        <v>10118</v>
      </c>
      <c r="B49" s="48" t="s">
        <v>56</v>
      </c>
      <c r="C49" s="87">
        <v>46.355</v>
      </c>
      <c r="D49" s="84">
        <v>43.568</v>
      </c>
      <c r="E49" s="85">
        <v>46.355</v>
      </c>
      <c r="F49" s="88">
        <v>45.674</v>
      </c>
      <c r="G49" s="26">
        <v>48.46994535519126</v>
      </c>
      <c r="H49" s="29">
        <v>49.837659132420086</v>
      </c>
      <c r="I49" s="27">
        <v>50.21134440639269</v>
      </c>
      <c r="J49" s="29">
        <v>51.58017793715847</v>
      </c>
      <c r="K49" s="27">
        <v>51.96829668949771</v>
      </c>
      <c r="L49" s="29">
        <v>52.35027431506848</v>
      </c>
      <c r="M49" s="27">
        <v>52.73566632420093</v>
      </c>
      <c r="N49" s="29">
        <v>53.11395309653916</v>
      </c>
      <c r="O49" s="27">
        <v>53.514157648401834</v>
      </c>
      <c r="P49" s="29">
        <v>53.90798025114156</v>
      </c>
      <c r="Q49" s="27">
        <v>54.305275456621004</v>
      </c>
      <c r="R49" s="29">
        <v>54.6946901183971</v>
      </c>
      <c r="S49" s="27">
        <v>55.10694988584476</v>
      </c>
      <c r="T49" s="27">
        <v>55.51331780821918</v>
      </c>
      <c r="U49" s="29">
        <v>55.92176164383561</v>
      </c>
      <c r="V49" s="31">
        <v>0</v>
      </c>
      <c r="W49" s="7">
        <v>0</v>
      </c>
      <c r="X49" s="6">
        <v>0</v>
      </c>
      <c r="Y49" s="7">
        <v>0</v>
      </c>
      <c r="Z49" s="6">
        <v>0</v>
      </c>
      <c r="AA49" s="7">
        <v>0</v>
      </c>
      <c r="AB49" s="6">
        <v>0</v>
      </c>
      <c r="AC49" s="7">
        <v>0</v>
      </c>
      <c r="AD49" s="6">
        <v>0</v>
      </c>
      <c r="AE49" s="7">
        <v>0</v>
      </c>
      <c r="AF49" s="6">
        <v>0</v>
      </c>
      <c r="AG49" s="7">
        <v>0</v>
      </c>
      <c r="AH49" s="7">
        <v>0</v>
      </c>
      <c r="AI49" s="8">
        <v>0</v>
      </c>
      <c r="AJ49" s="31">
        <v>2.362785388127854</v>
      </c>
      <c r="AK49" s="7">
        <v>2.362785388127854</v>
      </c>
      <c r="AL49" s="6">
        <v>2.363046448087432</v>
      </c>
      <c r="AM49" s="7">
        <v>2.362785388127854</v>
      </c>
      <c r="AN49" s="6">
        <v>2.362785388127854</v>
      </c>
      <c r="AO49" s="7">
        <v>2.362785388127854</v>
      </c>
      <c r="AP49" s="8">
        <v>2.363046448087432</v>
      </c>
      <c r="AQ49" s="24">
        <v>0</v>
      </c>
      <c r="AR49" s="21">
        <v>0</v>
      </c>
      <c r="AS49" s="21">
        <v>0</v>
      </c>
      <c r="AT49" s="25">
        <v>0</v>
      </c>
      <c r="AU49" s="21">
        <v>0</v>
      </c>
      <c r="AV49" s="25">
        <v>0</v>
      </c>
      <c r="AW49" s="47">
        <v>0</v>
      </c>
      <c r="AX49" s="24">
        <v>0</v>
      </c>
      <c r="AY49" s="21">
        <v>0</v>
      </c>
      <c r="AZ49" s="25">
        <v>0</v>
      </c>
      <c r="BA49" s="21">
        <v>0</v>
      </c>
      <c r="BB49" s="25">
        <v>0</v>
      </c>
      <c r="BC49" s="21">
        <v>0</v>
      </c>
      <c r="BD49" s="22">
        <v>0</v>
      </c>
      <c r="BE49" s="119">
        <v>0</v>
      </c>
      <c r="BF49" s="31">
        <v>0.475</v>
      </c>
      <c r="BG49" s="7">
        <v>0.781</v>
      </c>
      <c r="BH49" s="6">
        <v>0.528</v>
      </c>
      <c r="BI49" s="7">
        <v>0.537</v>
      </c>
      <c r="BJ49" s="6">
        <v>0.31</v>
      </c>
      <c r="BK49" s="7">
        <v>0.42349999999999993</v>
      </c>
      <c r="BL49" s="7">
        <v>0.42349999999999993</v>
      </c>
      <c r="BM49" s="10">
        <v>0.21174999999999997</v>
      </c>
      <c r="BN49" s="9">
        <v>0</v>
      </c>
      <c r="BO49" s="6">
        <v>0.05</v>
      </c>
      <c r="BP49" s="7">
        <v>0.012</v>
      </c>
      <c r="BQ49" s="6">
        <v>0.11</v>
      </c>
      <c r="BR49" s="7">
        <v>0.215</v>
      </c>
      <c r="BS49" s="3">
        <v>0.1625</v>
      </c>
      <c r="BT49" s="60">
        <v>0.1625</v>
      </c>
      <c r="BU49" s="41">
        <v>0.08125</v>
      </c>
      <c r="BV49" s="24">
        <v>0.387</v>
      </c>
      <c r="BW49" s="21">
        <v>0.5495</v>
      </c>
      <c r="BX49" s="21">
        <v>0.79325</v>
      </c>
      <c r="BY49" s="22">
        <v>0.40625</v>
      </c>
    </row>
    <row r="50" spans="1:77" ht="15">
      <c r="A50" s="15">
        <v>10121</v>
      </c>
      <c r="B50" s="48" t="s">
        <v>57</v>
      </c>
      <c r="C50" s="87">
        <v>41.485</v>
      </c>
      <c r="D50" s="84">
        <v>38.991</v>
      </c>
      <c r="E50" s="85">
        <v>41.485</v>
      </c>
      <c r="F50" s="88">
        <v>40.875</v>
      </c>
      <c r="G50" s="26">
        <v>40.51901183970856</v>
      </c>
      <c r="H50" s="29">
        <v>39.24235650684932</v>
      </c>
      <c r="I50" s="27">
        <v>39.24235650684932</v>
      </c>
      <c r="J50" s="29">
        <v>39.49389788251366</v>
      </c>
      <c r="K50" s="27">
        <v>39.470374543379</v>
      </c>
      <c r="L50" s="29">
        <v>39.47037465753426</v>
      </c>
      <c r="M50" s="27">
        <v>39.4703747716895</v>
      </c>
      <c r="N50" s="29">
        <v>39.49389822404372</v>
      </c>
      <c r="O50" s="27">
        <v>39.47037465753424</v>
      </c>
      <c r="P50" s="29">
        <v>39.47037465753425</v>
      </c>
      <c r="Q50" s="27">
        <v>39.470374543379</v>
      </c>
      <c r="R50" s="29">
        <v>39.49389799635701</v>
      </c>
      <c r="S50" s="27">
        <v>39.4703747716895</v>
      </c>
      <c r="T50" s="27">
        <v>39.4703747716895</v>
      </c>
      <c r="U50" s="29">
        <v>39.47037465753424</v>
      </c>
      <c r="V50" s="31">
        <v>0</v>
      </c>
      <c r="W50" s="7">
        <v>0</v>
      </c>
      <c r="X50" s="6">
        <v>0</v>
      </c>
      <c r="Y50" s="7">
        <v>0</v>
      </c>
      <c r="Z50" s="6">
        <v>0</v>
      </c>
      <c r="AA50" s="7">
        <v>0</v>
      </c>
      <c r="AB50" s="6">
        <v>0</v>
      </c>
      <c r="AC50" s="7">
        <v>0</v>
      </c>
      <c r="AD50" s="6">
        <v>0</v>
      </c>
      <c r="AE50" s="7">
        <v>0</v>
      </c>
      <c r="AF50" s="6">
        <v>0</v>
      </c>
      <c r="AG50" s="7">
        <v>0</v>
      </c>
      <c r="AH50" s="7">
        <v>0</v>
      </c>
      <c r="AI50" s="8">
        <v>0</v>
      </c>
      <c r="AJ50" s="31">
        <v>0</v>
      </c>
      <c r="AK50" s="7">
        <v>0</v>
      </c>
      <c r="AL50" s="6">
        <v>0</v>
      </c>
      <c r="AM50" s="7">
        <v>0</v>
      </c>
      <c r="AN50" s="6">
        <v>0</v>
      </c>
      <c r="AO50" s="7">
        <v>0</v>
      </c>
      <c r="AP50" s="8">
        <v>0</v>
      </c>
      <c r="AQ50" s="24">
        <v>0</v>
      </c>
      <c r="AR50" s="21">
        <v>0</v>
      </c>
      <c r="AS50" s="21">
        <v>0</v>
      </c>
      <c r="AT50" s="25">
        <v>0</v>
      </c>
      <c r="AU50" s="21">
        <v>0</v>
      </c>
      <c r="AV50" s="25">
        <v>0</v>
      </c>
      <c r="AW50" s="47">
        <v>0</v>
      </c>
      <c r="AX50" s="24">
        <v>0</v>
      </c>
      <c r="AY50" s="21">
        <v>0</v>
      </c>
      <c r="AZ50" s="25">
        <v>0</v>
      </c>
      <c r="BA50" s="21">
        <v>0</v>
      </c>
      <c r="BB50" s="25">
        <v>0</v>
      </c>
      <c r="BC50" s="21">
        <v>0</v>
      </c>
      <c r="BD50" s="22">
        <v>0</v>
      </c>
      <c r="BE50" s="119">
        <v>0</v>
      </c>
      <c r="BF50" s="31">
        <v>0.363</v>
      </c>
      <c r="BG50" s="7">
        <v>0.281</v>
      </c>
      <c r="BH50" s="6">
        <v>0.258</v>
      </c>
      <c r="BI50" s="7">
        <v>0.304</v>
      </c>
      <c r="BJ50" s="6">
        <v>0.253</v>
      </c>
      <c r="BK50" s="7">
        <v>0.27849999999999997</v>
      </c>
      <c r="BL50" s="7">
        <v>0.27849999999999997</v>
      </c>
      <c r="BM50" s="10">
        <v>0.13924999999999998</v>
      </c>
      <c r="BN50" s="9">
        <v>0</v>
      </c>
      <c r="BO50" s="6">
        <v>0</v>
      </c>
      <c r="BP50" s="7">
        <v>0</v>
      </c>
      <c r="BQ50" s="6">
        <v>0</v>
      </c>
      <c r="BR50" s="7">
        <v>0</v>
      </c>
      <c r="BS50" s="3">
        <v>0</v>
      </c>
      <c r="BT50" s="60">
        <v>0</v>
      </c>
      <c r="BU50" s="41">
        <v>0</v>
      </c>
      <c r="BV50" s="24">
        <v>0</v>
      </c>
      <c r="BW50" s="21">
        <v>0</v>
      </c>
      <c r="BX50" s="21">
        <v>0</v>
      </c>
      <c r="BY50" s="22">
        <v>0</v>
      </c>
    </row>
    <row r="51" spans="1:77" ht="15">
      <c r="A51" s="15">
        <v>10123</v>
      </c>
      <c r="B51" s="48" t="s">
        <v>58</v>
      </c>
      <c r="C51" s="87">
        <v>557.392</v>
      </c>
      <c r="D51" s="84">
        <v>523.882</v>
      </c>
      <c r="E51" s="85">
        <v>557.392</v>
      </c>
      <c r="F51" s="88">
        <v>549.199</v>
      </c>
      <c r="G51" s="26">
        <v>587.7642761839708</v>
      </c>
      <c r="H51" s="29">
        <v>495.40207636986304</v>
      </c>
      <c r="I51" s="27">
        <v>518.6848386986302</v>
      </c>
      <c r="J51" s="29">
        <v>573.9332740209472</v>
      </c>
      <c r="K51" s="27">
        <v>591.9740618721461</v>
      </c>
      <c r="L51" s="29">
        <v>598.1477778538815</v>
      </c>
      <c r="M51" s="27">
        <v>608.998737214612</v>
      </c>
      <c r="N51" s="29">
        <v>624.7792439663026</v>
      </c>
      <c r="O51" s="27">
        <v>638.069146347032</v>
      </c>
      <c r="P51" s="29">
        <v>637.6091325342464</v>
      </c>
      <c r="Q51" s="27">
        <v>637.1851495433789</v>
      </c>
      <c r="R51" s="29">
        <v>636.5135154826958</v>
      </c>
      <c r="S51" s="27">
        <v>630.0319743150684</v>
      </c>
      <c r="T51" s="27">
        <v>633.2038994292236</v>
      </c>
      <c r="U51" s="29">
        <v>633.2038888127853</v>
      </c>
      <c r="V51" s="31">
        <v>26</v>
      </c>
      <c r="W51" s="7">
        <v>26</v>
      </c>
      <c r="X51" s="6">
        <v>26</v>
      </c>
      <c r="Y51" s="7">
        <v>26</v>
      </c>
      <c r="Z51" s="6">
        <v>26</v>
      </c>
      <c r="AA51" s="7">
        <v>26</v>
      </c>
      <c r="AB51" s="6">
        <v>26</v>
      </c>
      <c r="AC51" s="7">
        <v>26</v>
      </c>
      <c r="AD51" s="6">
        <v>26</v>
      </c>
      <c r="AE51" s="7">
        <v>26</v>
      </c>
      <c r="AF51" s="6">
        <v>25.92896174863388</v>
      </c>
      <c r="AG51" s="7">
        <v>26</v>
      </c>
      <c r="AH51" s="7">
        <v>26</v>
      </c>
      <c r="AI51" s="8">
        <v>26</v>
      </c>
      <c r="AJ51" s="31">
        <v>15.720091324200913</v>
      </c>
      <c r="AK51" s="7">
        <v>15.719977168949772</v>
      </c>
      <c r="AL51" s="6">
        <v>15.74408014571949</v>
      </c>
      <c r="AM51" s="7">
        <v>15.722716894977168</v>
      </c>
      <c r="AN51" s="6">
        <v>15.721004566210045</v>
      </c>
      <c r="AO51" s="7">
        <v>15.718493150684932</v>
      </c>
      <c r="AP51" s="8">
        <v>15.738615664845174</v>
      </c>
      <c r="AQ51" s="24">
        <v>0</v>
      </c>
      <c r="AR51" s="21">
        <v>0</v>
      </c>
      <c r="AS51" s="21">
        <v>0</v>
      </c>
      <c r="AT51" s="25">
        <v>0</v>
      </c>
      <c r="AU51" s="21">
        <v>0</v>
      </c>
      <c r="AV51" s="25">
        <v>0</v>
      </c>
      <c r="AW51" s="47">
        <v>0</v>
      </c>
      <c r="AX51" s="24">
        <v>0</v>
      </c>
      <c r="AY51" s="21">
        <v>0</v>
      </c>
      <c r="AZ51" s="25">
        <v>0</v>
      </c>
      <c r="BA51" s="21">
        <v>0</v>
      </c>
      <c r="BB51" s="25">
        <v>0</v>
      </c>
      <c r="BC51" s="21">
        <v>0</v>
      </c>
      <c r="BD51" s="22">
        <v>0</v>
      </c>
      <c r="BE51" s="119">
        <v>0</v>
      </c>
      <c r="BF51" s="31">
        <v>14.878</v>
      </c>
      <c r="BG51" s="7">
        <v>14.301</v>
      </c>
      <c r="BH51" s="6">
        <v>15.311</v>
      </c>
      <c r="BI51" s="7">
        <v>7.383</v>
      </c>
      <c r="BJ51" s="6">
        <v>5.11</v>
      </c>
      <c r="BK51" s="7">
        <v>6.2465</v>
      </c>
      <c r="BL51" s="7">
        <v>6.2465</v>
      </c>
      <c r="BM51" s="10">
        <v>3.12325</v>
      </c>
      <c r="BN51" s="9">
        <v>2.849</v>
      </c>
      <c r="BO51" s="6">
        <v>1.196</v>
      </c>
      <c r="BP51" s="7">
        <v>3.692</v>
      </c>
      <c r="BQ51" s="6">
        <v>1.13</v>
      </c>
      <c r="BR51" s="7">
        <v>0.091</v>
      </c>
      <c r="BS51" s="3">
        <v>0.6105</v>
      </c>
      <c r="BT51" s="60">
        <v>0.6105</v>
      </c>
      <c r="BU51" s="41">
        <v>0.30525</v>
      </c>
      <c r="BV51" s="24">
        <v>8.958</v>
      </c>
      <c r="BW51" s="21">
        <v>9.5685</v>
      </c>
      <c r="BX51" s="21">
        <v>10.48425</v>
      </c>
      <c r="BY51" s="22">
        <v>1.52625</v>
      </c>
    </row>
    <row r="52" spans="1:77" ht="15">
      <c r="A52" s="15">
        <v>10136</v>
      </c>
      <c r="B52" s="48" t="s">
        <v>59</v>
      </c>
      <c r="C52" s="87">
        <v>18.814</v>
      </c>
      <c r="D52" s="84">
        <v>17.683</v>
      </c>
      <c r="E52" s="85">
        <v>18.814</v>
      </c>
      <c r="F52" s="88">
        <v>18.537</v>
      </c>
      <c r="G52" s="26">
        <v>18.37636612021858</v>
      </c>
      <c r="H52" s="29">
        <v>18.29599223744292</v>
      </c>
      <c r="I52" s="27">
        <v>18.341732305936066</v>
      </c>
      <c r="J52" s="29">
        <v>18.39564606102004</v>
      </c>
      <c r="K52" s="27">
        <v>18.43355547945205</v>
      </c>
      <c r="L52" s="29">
        <v>18.47963904109589</v>
      </c>
      <c r="M52" s="27">
        <v>18.525840867579905</v>
      </c>
      <c r="N52" s="29">
        <v>18.580291780510017</v>
      </c>
      <c r="O52" s="27">
        <v>18.618584360730587</v>
      </c>
      <c r="P52" s="29">
        <v>18.66513253424658</v>
      </c>
      <c r="Q52" s="27">
        <v>18.71179280821918</v>
      </c>
      <c r="R52" s="29">
        <v>18.76679713114754</v>
      </c>
      <c r="S52" s="27">
        <v>18.80546678082192</v>
      </c>
      <c r="T52" s="27">
        <v>18.852485844748855</v>
      </c>
      <c r="U52" s="29">
        <v>18.899616210045664</v>
      </c>
      <c r="V52" s="31">
        <v>0</v>
      </c>
      <c r="W52" s="7">
        <v>0</v>
      </c>
      <c r="X52" s="6">
        <v>0</v>
      </c>
      <c r="Y52" s="7">
        <v>0</v>
      </c>
      <c r="Z52" s="6">
        <v>0</v>
      </c>
      <c r="AA52" s="7">
        <v>0</v>
      </c>
      <c r="AB52" s="6">
        <v>0</v>
      </c>
      <c r="AC52" s="7">
        <v>0</v>
      </c>
      <c r="AD52" s="6">
        <v>0</v>
      </c>
      <c r="AE52" s="7">
        <v>0</v>
      </c>
      <c r="AF52" s="6">
        <v>0</v>
      </c>
      <c r="AG52" s="7">
        <v>0</v>
      </c>
      <c r="AH52" s="7">
        <v>0</v>
      </c>
      <c r="AI52" s="8">
        <v>0</v>
      </c>
      <c r="AJ52" s="31">
        <v>0</v>
      </c>
      <c r="AK52" s="7">
        <v>0</v>
      </c>
      <c r="AL52" s="6">
        <v>0</v>
      </c>
      <c r="AM52" s="7">
        <v>0</v>
      </c>
      <c r="AN52" s="6">
        <v>0</v>
      </c>
      <c r="AO52" s="7">
        <v>0</v>
      </c>
      <c r="AP52" s="8">
        <v>0</v>
      </c>
      <c r="AQ52" s="24">
        <v>0</v>
      </c>
      <c r="AR52" s="21">
        <v>0</v>
      </c>
      <c r="AS52" s="21">
        <v>0</v>
      </c>
      <c r="AT52" s="25">
        <v>0</v>
      </c>
      <c r="AU52" s="21">
        <v>0</v>
      </c>
      <c r="AV52" s="25">
        <v>0</v>
      </c>
      <c r="AW52" s="47">
        <v>0</v>
      </c>
      <c r="AX52" s="24">
        <v>0</v>
      </c>
      <c r="AY52" s="21">
        <v>0</v>
      </c>
      <c r="AZ52" s="25">
        <v>0</v>
      </c>
      <c r="BA52" s="21">
        <v>0</v>
      </c>
      <c r="BB52" s="25">
        <v>0</v>
      </c>
      <c r="BC52" s="21">
        <v>0</v>
      </c>
      <c r="BD52" s="22">
        <v>0</v>
      </c>
      <c r="BE52" s="119">
        <v>0</v>
      </c>
      <c r="BF52" s="31">
        <v>0.257</v>
      </c>
      <c r="BG52" s="7">
        <v>0.327</v>
      </c>
      <c r="BH52" s="6">
        <v>0.138</v>
      </c>
      <c r="BI52" s="7">
        <v>0.146</v>
      </c>
      <c r="BJ52" s="6">
        <v>0.049</v>
      </c>
      <c r="BK52" s="7">
        <v>0.0975</v>
      </c>
      <c r="BL52" s="7">
        <v>0.0975</v>
      </c>
      <c r="BM52" s="10">
        <v>0.04875</v>
      </c>
      <c r="BN52" s="9">
        <v>0</v>
      </c>
      <c r="BO52" s="6">
        <v>0</v>
      </c>
      <c r="BP52" s="7">
        <v>0</v>
      </c>
      <c r="BQ52" s="6">
        <v>0.002</v>
      </c>
      <c r="BR52" s="7">
        <v>0</v>
      </c>
      <c r="BS52" s="3">
        <v>0.001</v>
      </c>
      <c r="BT52" s="60">
        <v>0.001</v>
      </c>
      <c r="BU52" s="41">
        <v>0.0005</v>
      </c>
      <c r="BV52" s="24">
        <v>0.002</v>
      </c>
      <c r="BW52" s="21">
        <v>0.003</v>
      </c>
      <c r="BX52" s="21">
        <v>0.0045000000000000005</v>
      </c>
      <c r="BY52" s="22">
        <v>0.0025</v>
      </c>
    </row>
    <row r="53" spans="1:77" ht="15">
      <c r="A53" s="15">
        <v>10142</v>
      </c>
      <c r="B53" s="48" t="s">
        <v>60</v>
      </c>
      <c r="C53" s="87">
        <v>2.727</v>
      </c>
      <c r="D53" s="84">
        <v>2.563</v>
      </c>
      <c r="E53" s="85">
        <v>2.727</v>
      </c>
      <c r="F53" s="88">
        <v>2.687</v>
      </c>
      <c r="G53" s="26">
        <v>2.8051001821493626</v>
      </c>
      <c r="H53" s="29">
        <v>3.2374206621004564</v>
      </c>
      <c r="I53" s="27">
        <v>3.2431816210045668</v>
      </c>
      <c r="J53" s="29">
        <v>3.3141868169398907</v>
      </c>
      <c r="K53" s="27">
        <v>3.346915296803652</v>
      </c>
      <c r="L53" s="29">
        <v>3.3767108447488585</v>
      </c>
      <c r="M53" s="27">
        <v>3.406613698630138</v>
      </c>
      <c r="N53" s="29">
        <v>3.4333076047358833</v>
      </c>
      <c r="O53" s="27">
        <v>3.466741324200913</v>
      </c>
      <c r="P53" s="29">
        <v>3.496966438356164</v>
      </c>
      <c r="Q53" s="27">
        <v>3.527300228310502</v>
      </c>
      <c r="R53" s="29">
        <v>3.5541431010928957</v>
      </c>
      <c r="S53" s="27">
        <v>3.588291780821918</v>
      </c>
      <c r="T53" s="27">
        <v>3.618951255707762</v>
      </c>
      <c r="U53" s="29">
        <v>3.649719634703196</v>
      </c>
      <c r="V53" s="31">
        <v>0</v>
      </c>
      <c r="W53" s="7">
        <v>0</v>
      </c>
      <c r="X53" s="6">
        <v>0</v>
      </c>
      <c r="Y53" s="7">
        <v>0</v>
      </c>
      <c r="Z53" s="6">
        <v>0</v>
      </c>
      <c r="AA53" s="7">
        <v>0</v>
      </c>
      <c r="AB53" s="6">
        <v>0</v>
      </c>
      <c r="AC53" s="7">
        <v>0</v>
      </c>
      <c r="AD53" s="6">
        <v>0</v>
      </c>
      <c r="AE53" s="7">
        <v>0</v>
      </c>
      <c r="AF53" s="6">
        <v>0</v>
      </c>
      <c r="AG53" s="7">
        <v>0</v>
      </c>
      <c r="AH53" s="7">
        <v>0</v>
      </c>
      <c r="AI53" s="8">
        <v>0</v>
      </c>
      <c r="AJ53" s="31">
        <v>0</v>
      </c>
      <c r="AK53" s="7">
        <v>0</v>
      </c>
      <c r="AL53" s="6">
        <v>0</v>
      </c>
      <c r="AM53" s="7">
        <v>0</v>
      </c>
      <c r="AN53" s="6">
        <v>0</v>
      </c>
      <c r="AO53" s="7">
        <v>0</v>
      </c>
      <c r="AP53" s="8">
        <v>0</v>
      </c>
      <c r="AQ53" s="24">
        <v>0</v>
      </c>
      <c r="AR53" s="21">
        <v>0</v>
      </c>
      <c r="AS53" s="21">
        <v>0</v>
      </c>
      <c r="AT53" s="25">
        <v>0</v>
      </c>
      <c r="AU53" s="21">
        <v>0</v>
      </c>
      <c r="AV53" s="25">
        <v>0</v>
      </c>
      <c r="AW53" s="47">
        <v>0</v>
      </c>
      <c r="AX53" s="24">
        <v>0</v>
      </c>
      <c r="AY53" s="21">
        <v>0</v>
      </c>
      <c r="AZ53" s="25">
        <v>0</v>
      </c>
      <c r="BA53" s="21">
        <v>0</v>
      </c>
      <c r="BB53" s="25">
        <v>0</v>
      </c>
      <c r="BC53" s="21">
        <v>0</v>
      </c>
      <c r="BD53" s="22">
        <v>0</v>
      </c>
      <c r="BE53" s="119">
        <v>0</v>
      </c>
      <c r="BF53" s="31">
        <v>0.018</v>
      </c>
      <c r="BG53" s="7">
        <v>0.02</v>
      </c>
      <c r="BH53" s="6">
        <v>0.017</v>
      </c>
      <c r="BI53" s="7">
        <v>0.032</v>
      </c>
      <c r="BJ53" s="6">
        <v>0.022</v>
      </c>
      <c r="BK53" s="7">
        <v>0.027000000000000003</v>
      </c>
      <c r="BL53" s="7">
        <v>0.027000000000000003</v>
      </c>
      <c r="BM53" s="10">
        <v>0.013500000000000002</v>
      </c>
      <c r="BN53" s="9">
        <v>0</v>
      </c>
      <c r="BO53" s="6">
        <v>0</v>
      </c>
      <c r="BP53" s="7">
        <v>0</v>
      </c>
      <c r="BQ53" s="6">
        <v>0</v>
      </c>
      <c r="BR53" s="7">
        <v>0</v>
      </c>
      <c r="BS53" s="3">
        <v>0</v>
      </c>
      <c r="BT53" s="60">
        <v>0</v>
      </c>
      <c r="BU53" s="41">
        <v>0</v>
      </c>
      <c r="BV53" s="24">
        <v>0</v>
      </c>
      <c r="BW53" s="21">
        <v>0</v>
      </c>
      <c r="BX53" s="21">
        <v>0</v>
      </c>
      <c r="BY53" s="22">
        <v>0</v>
      </c>
    </row>
    <row r="54" spans="1:77" ht="15">
      <c r="A54" s="15">
        <v>10144</v>
      </c>
      <c r="B54" s="48" t="s">
        <v>61</v>
      </c>
      <c r="C54" s="87">
        <v>3.418</v>
      </c>
      <c r="D54" s="84">
        <v>3.213</v>
      </c>
      <c r="E54" s="85">
        <v>3.418</v>
      </c>
      <c r="F54" s="88">
        <v>3.368</v>
      </c>
      <c r="G54" s="26">
        <v>3.39606102003643</v>
      </c>
      <c r="H54" s="29">
        <v>3.294702054794521</v>
      </c>
      <c r="I54" s="27">
        <v>3.2988320776255713</v>
      </c>
      <c r="J54" s="29">
        <v>3.256727686703097</v>
      </c>
      <c r="K54" s="27">
        <v>3.2579191780821923</v>
      </c>
      <c r="L54" s="29">
        <v>3.25791894977169</v>
      </c>
      <c r="M54" s="27">
        <v>3.25791894977169</v>
      </c>
      <c r="N54" s="29">
        <v>3.258271516393443</v>
      </c>
      <c r="O54" s="27">
        <v>3.257919292237443</v>
      </c>
      <c r="P54" s="29">
        <v>3.257919063926941</v>
      </c>
      <c r="Q54" s="27">
        <v>3.2579191780821923</v>
      </c>
      <c r="R54" s="29">
        <v>3.258271061020037</v>
      </c>
      <c r="S54" s="27">
        <v>3.2579192922374434</v>
      </c>
      <c r="T54" s="27">
        <v>3.257919406392694</v>
      </c>
      <c r="U54" s="29">
        <v>3.257919292237443</v>
      </c>
      <c r="V54" s="31">
        <v>0</v>
      </c>
      <c r="W54" s="7">
        <v>0</v>
      </c>
      <c r="X54" s="6">
        <v>0</v>
      </c>
      <c r="Y54" s="7">
        <v>0</v>
      </c>
      <c r="Z54" s="6">
        <v>0</v>
      </c>
      <c r="AA54" s="7">
        <v>0</v>
      </c>
      <c r="AB54" s="6">
        <v>0</v>
      </c>
      <c r="AC54" s="7">
        <v>0</v>
      </c>
      <c r="AD54" s="6">
        <v>0</v>
      </c>
      <c r="AE54" s="7">
        <v>0</v>
      </c>
      <c r="AF54" s="6">
        <v>0</v>
      </c>
      <c r="AG54" s="7">
        <v>0</v>
      </c>
      <c r="AH54" s="7">
        <v>0</v>
      </c>
      <c r="AI54" s="8">
        <v>0</v>
      </c>
      <c r="AJ54" s="31">
        <v>0</v>
      </c>
      <c r="AK54" s="7">
        <v>0</v>
      </c>
      <c r="AL54" s="6">
        <v>0</v>
      </c>
      <c r="AM54" s="7">
        <v>0</v>
      </c>
      <c r="AN54" s="6">
        <v>0</v>
      </c>
      <c r="AO54" s="7">
        <v>0</v>
      </c>
      <c r="AP54" s="8">
        <v>0</v>
      </c>
      <c r="AQ54" s="24">
        <v>0</v>
      </c>
      <c r="AR54" s="21">
        <v>0</v>
      </c>
      <c r="AS54" s="21">
        <v>0</v>
      </c>
      <c r="AT54" s="25">
        <v>0</v>
      </c>
      <c r="AU54" s="21">
        <v>0</v>
      </c>
      <c r="AV54" s="25">
        <v>0</v>
      </c>
      <c r="AW54" s="47">
        <v>0</v>
      </c>
      <c r="AX54" s="24">
        <v>0</v>
      </c>
      <c r="AY54" s="21">
        <v>0</v>
      </c>
      <c r="AZ54" s="25">
        <v>0</v>
      </c>
      <c r="BA54" s="21">
        <v>0</v>
      </c>
      <c r="BB54" s="25">
        <v>0</v>
      </c>
      <c r="BC54" s="21">
        <v>0</v>
      </c>
      <c r="BD54" s="22">
        <v>0</v>
      </c>
      <c r="BE54" s="119">
        <v>0</v>
      </c>
      <c r="BF54" s="31">
        <v>0.073</v>
      </c>
      <c r="BG54" s="7">
        <v>0.011</v>
      </c>
      <c r="BH54" s="6">
        <v>0.031</v>
      </c>
      <c r="BI54" s="7">
        <v>0.008</v>
      </c>
      <c r="BJ54" s="6">
        <v>0.015</v>
      </c>
      <c r="BK54" s="7">
        <v>0.0115</v>
      </c>
      <c r="BL54" s="7">
        <v>0.0115</v>
      </c>
      <c r="BM54" s="10">
        <v>0.00575</v>
      </c>
      <c r="BN54" s="9">
        <v>0</v>
      </c>
      <c r="BO54" s="6">
        <v>0</v>
      </c>
      <c r="BP54" s="7">
        <v>0</v>
      </c>
      <c r="BQ54" s="6">
        <v>0</v>
      </c>
      <c r="BR54" s="7">
        <v>0</v>
      </c>
      <c r="BS54" s="3">
        <v>0</v>
      </c>
      <c r="BT54" s="60">
        <v>0</v>
      </c>
      <c r="BU54" s="41">
        <v>0</v>
      </c>
      <c r="BV54" s="24">
        <v>0</v>
      </c>
      <c r="BW54" s="21">
        <v>0</v>
      </c>
      <c r="BX54" s="21">
        <v>0</v>
      </c>
      <c r="BY54" s="22">
        <v>0</v>
      </c>
    </row>
    <row r="55" spans="1:77" ht="15">
      <c r="A55" s="15">
        <v>10156</v>
      </c>
      <c r="B55" s="48" t="s">
        <v>62</v>
      </c>
      <c r="C55" s="87">
        <v>32.719</v>
      </c>
      <c r="D55" s="84">
        <v>30.752</v>
      </c>
      <c r="E55" s="85">
        <v>32.719</v>
      </c>
      <c r="F55" s="88">
        <v>32.238</v>
      </c>
      <c r="G55" s="26">
        <v>31.69672131147541</v>
      </c>
      <c r="H55" s="29">
        <v>32.497068949771695</v>
      </c>
      <c r="I55" s="27">
        <v>32.59966974885845</v>
      </c>
      <c r="J55" s="29">
        <v>32.87944797358834</v>
      </c>
      <c r="K55" s="27">
        <v>33.005621689497715</v>
      </c>
      <c r="L55" s="29">
        <v>33.132264726027394</v>
      </c>
      <c r="M55" s="27">
        <v>33.2608803652968</v>
      </c>
      <c r="N55" s="29">
        <v>33.39103859289618</v>
      </c>
      <c r="O55" s="27">
        <v>33.52321849315067</v>
      </c>
      <c r="P55" s="29">
        <v>33.653717579908665</v>
      </c>
      <c r="Q55" s="27">
        <v>33.78493310502283</v>
      </c>
      <c r="R55" s="29">
        <v>33.913465846994534</v>
      </c>
      <c r="S55" s="27">
        <v>34.05119977168949</v>
      </c>
      <c r="T55" s="27">
        <v>34.187879680365285</v>
      </c>
      <c r="U55" s="29">
        <v>34.319148630136986</v>
      </c>
      <c r="V55" s="31">
        <v>0</v>
      </c>
      <c r="W55" s="7">
        <v>0</v>
      </c>
      <c r="X55" s="6">
        <v>0</v>
      </c>
      <c r="Y55" s="7">
        <v>0</v>
      </c>
      <c r="Z55" s="6">
        <v>0</v>
      </c>
      <c r="AA55" s="7">
        <v>0</v>
      </c>
      <c r="AB55" s="6">
        <v>0</v>
      </c>
      <c r="AC55" s="7">
        <v>0</v>
      </c>
      <c r="AD55" s="6">
        <v>0</v>
      </c>
      <c r="AE55" s="7">
        <v>0</v>
      </c>
      <c r="AF55" s="6">
        <v>0</v>
      </c>
      <c r="AG55" s="7">
        <v>0</v>
      </c>
      <c r="AH55" s="7">
        <v>0</v>
      </c>
      <c r="AI55" s="8">
        <v>0</v>
      </c>
      <c r="AJ55" s="31">
        <v>0</v>
      </c>
      <c r="AK55" s="7">
        <v>0</v>
      </c>
      <c r="AL55" s="6">
        <v>0</v>
      </c>
      <c r="AM55" s="7">
        <v>0</v>
      </c>
      <c r="AN55" s="6">
        <v>0</v>
      </c>
      <c r="AO55" s="7">
        <v>0</v>
      </c>
      <c r="AP55" s="8">
        <v>0</v>
      </c>
      <c r="AQ55" s="24">
        <v>0</v>
      </c>
      <c r="AR55" s="21">
        <v>0</v>
      </c>
      <c r="AS55" s="21">
        <v>0</v>
      </c>
      <c r="AT55" s="25">
        <v>0</v>
      </c>
      <c r="AU55" s="21">
        <v>0</v>
      </c>
      <c r="AV55" s="25">
        <v>0</v>
      </c>
      <c r="AW55" s="47">
        <v>0</v>
      </c>
      <c r="AX55" s="24">
        <v>0</v>
      </c>
      <c r="AY55" s="21">
        <v>0</v>
      </c>
      <c r="AZ55" s="25">
        <v>0</v>
      </c>
      <c r="BA55" s="21">
        <v>0</v>
      </c>
      <c r="BB55" s="25">
        <v>0</v>
      </c>
      <c r="BC55" s="21">
        <v>0</v>
      </c>
      <c r="BD55" s="22">
        <v>0</v>
      </c>
      <c r="BE55" s="119">
        <v>0</v>
      </c>
      <c r="BF55" s="31">
        <v>0.132</v>
      </c>
      <c r="BG55" s="7">
        <v>0.302</v>
      </c>
      <c r="BH55" s="6">
        <v>0.202</v>
      </c>
      <c r="BI55" s="7">
        <v>0.303</v>
      </c>
      <c r="BJ55" s="6">
        <v>0.279</v>
      </c>
      <c r="BK55" s="7">
        <v>0.29100000000000004</v>
      </c>
      <c r="BL55" s="7">
        <v>0.29100000000000004</v>
      </c>
      <c r="BM55" s="10">
        <v>0.14550000000000002</v>
      </c>
      <c r="BN55" s="9">
        <v>0</v>
      </c>
      <c r="BO55" s="6">
        <v>0</v>
      </c>
      <c r="BP55" s="7">
        <v>0</v>
      </c>
      <c r="BQ55" s="6">
        <v>0</v>
      </c>
      <c r="BR55" s="7">
        <v>0.004</v>
      </c>
      <c r="BS55" s="3">
        <v>0.002</v>
      </c>
      <c r="BT55" s="60">
        <v>0.002</v>
      </c>
      <c r="BU55" s="41">
        <v>0.001</v>
      </c>
      <c r="BV55" s="24">
        <v>0.004</v>
      </c>
      <c r="BW55" s="21">
        <v>0.006</v>
      </c>
      <c r="BX55" s="21">
        <v>0.009000000000000001</v>
      </c>
      <c r="BY55" s="22">
        <v>0.005</v>
      </c>
    </row>
    <row r="56" spans="1:77" ht="15">
      <c r="A56" s="15">
        <v>10157</v>
      </c>
      <c r="B56" s="48" t="s">
        <v>63</v>
      </c>
      <c r="C56" s="87">
        <v>50.703</v>
      </c>
      <c r="D56" s="84">
        <v>47.655</v>
      </c>
      <c r="E56" s="85">
        <v>50.703</v>
      </c>
      <c r="F56" s="88">
        <v>49.958</v>
      </c>
      <c r="G56" s="26">
        <v>88.70367531876136</v>
      </c>
      <c r="H56" s="29">
        <v>91.12365993150685</v>
      </c>
      <c r="I56" s="27">
        <v>91.30053915525116</v>
      </c>
      <c r="J56" s="29">
        <v>91.74397632058287</v>
      </c>
      <c r="K56" s="27">
        <v>92.80421872146118</v>
      </c>
      <c r="L56" s="29">
        <v>93.85216586757991</v>
      </c>
      <c r="M56" s="27">
        <v>95.32210844748859</v>
      </c>
      <c r="N56" s="29">
        <v>95.90828870673953</v>
      </c>
      <c r="O56" s="27">
        <v>95.90731335616438</v>
      </c>
      <c r="P56" s="29">
        <v>96.12969942922375</v>
      </c>
      <c r="Q56" s="27">
        <v>96.60596552511417</v>
      </c>
      <c r="R56" s="29">
        <v>96.84095093351549</v>
      </c>
      <c r="S56" s="27">
        <v>97.720276369863</v>
      </c>
      <c r="T56" s="27">
        <v>98.94998276255708</v>
      </c>
      <c r="U56" s="29">
        <v>100.00153116438352</v>
      </c>
      <c r="V56" s="31">
        <v>38.4668801369863</v>
      </c>
      <c r="W56" s="7">
        <v>38.466880136986305</v>
      </c>
      <c r="X56" s="6">
        <v>34.427107468123864</v>
      </c>
      <c r="Y56" s="7">
        <v>34.418708789954344</v>
      </c>
      <c r="Z56" s="6">
        <v>34.41870867579908</v>
      </c>
      <c r="AA56" s="7">
        <v>34.41870867579908</v>
      </c>
      <c r="AB56" s="6">
        <v>34.4271073542805</v>
      </c>
      <c r="AC56" s="7">
        <v>34.41870878995434</v>
      </c>
      <c r="AD56" s="6">
        <v>34.41870890410959</v>
      </c>
      <c r="AE56" s="7">
        <v>34.418708789954344</v>
      </c>
      <c r="AF56" s="6">
        <v>34.4271071265938</v>
      </c>
      <c r="AG56" s="7">
        <v>34.41870878995434</v>
      </c>
      <c r="AH56" s="7">
        <v>34.41870878995434</v>
      </c>
      <c r="AI56" s="8">
        <v>34.41870878995434</v>
      </c>
      <c r="AJ56" s="31">
        <v>2.5490867579908674</v>
      </c>
      <c r="AK56" s="7">
        <v>2.5490867579908674</v>
      </c>
      <c r="AL56" s="6">
        <v>2.550318761384335</v>
      </c>
      <c r="AM56" s="7">
        <v>2.5490867579908674</v>
      </c>
      <c r="AN56" s="6">
        <v>2.5490867579908674</v>
      </c>
      <c r="AO56" s="7">
        <v>2.5490867579908674</v>
      </c>
      <c r="AP56" s="8">
        <v>2.550318761384335</v>
      </c>
      <c r="AQ56" s="24">
        <v>0</v>
      </c>
      <c r="AR56" s="21">
        <v>0</v>
      </c>
      <c r="AS56" s="21">
        <v>0</v>
      </c>
      <c r="AT56" s="25">
        <v>0</v>
      </c>
      <c r="AU56" s="21">
        <v>0</v>
      </c>
      <c r="AV56" s="25">
        <v>0</v>
      </c>
      <c r="AW56" s="47">
        <v>0</v>
      </c>
      <c r="AX56" s="24">
        <v>0</v>
      </c>
      <c r="AY56" s="21">
        <v>0</v>
      </c>
      <c r="AZ56" s="25">
        <v>0</v>
      </c>
      <c r="BA56" s="21">
        <v>0</v>
      </c>
      <c r="BB56" s="25">
        <v>0</v>
      </c>
      <c r="BC56" s="21">
        <v>0</v>
      </c>
      <c r="BD56" s="22">
        <v>0</v>
      </c>
      <c r="BE56" s="119">
        <v>0</v>
      </c>
      <c r="BF56" s="31">
        <v>0.516</v>
      </c>
      <c r="BG56" s="7">
        <v>0.749</v>
      </c>
      <c r="BH56" s="6">
        <v>0.627</v>
      </c>
      <c r="BI56" s="7">
        <v>0.947</v>
      </c>
      <c r="BJ56" s="6">
        <v>0.366</v>
      </c>
      <c r="BK56" s="7">
        <v>0.6565</v>
      </c>
      <c r="BL56" s="7">
        <v>0.6565</v>
      </c>
      <c r="BM56" s="10">
        <v>0.32825</v>
      </c>
      <c r="BN56" s="9">
        <v>0.021</v>
      </c>
      <c r="BO56" s="6">
        <v>0.003</v>
      </c>
      <c r="BP56" s="7">
        <v>0.159</v>
      </c>
      <c r="BQ56" s="6">
        <v>0.136</v>
      </c>
      <c r="BR56" s="7">
        <v>0.133</v>
      </c>
      <c r="BS56" s="3">
        <v>0.1345</v>
      </c>
      <c r="BT56" s="60">
        <v>0.1345</v>
      </c>
      <c r="BU56" s="41">
        <v>0.06725</v>
      </c>
      <c r="BV56" s="24">
        <v>0.452</v>
      </c>
      <c r="BW56" s="21">
        <v>0.5865</v>
      </c>
      <c r="BX56" s="21">
        <v>0.7882500000000001</v>
      </c>
      <c r="BY56" s="22">
        <v>0.33625000000000005</v>
      </c>
    </row>
    <row r="57" spans="1:77" ht="15">
      <c r="A57" s="15">
        <v>10158</v>
      </c>
      <c r="B57" s="48" t="s">
        <v>64</v>
      </c>
      <c r="C57" s="87">
        <v>2.833</v>
      </c>
      <c r="D57" s="84">
        <v>2.663</v>
      </c>
      <c r="E57" s="85">
        <v>2.833</v>
      </c>
      <c r="F57" s="88">
        <v>2.791</v>
      </c>
      <c r="G57" s="26">
        <v>2.7881375227686704</v>
      </c>
      <c r="H57" s="29">
        <v>2.2678702054794524</v>
      </c>
      <c r="I57" s="27">
        <v>2.2678702054794524</v>
      </c>
      <c r="J57" s="29">
        <v>2.2689941939890703</v>
      </c>
      <c r="K57" s="27">
        <v>2.267869863013699</v>
      </c>
      <c r="L57" s="29">
        <v>2.267869863013699</v>
      </c>
      <c r="M57" s="27">
        <v>2.267869863013699</v>
      </c>
      <c r="N57" s="29">
        <v>2.2689944216757745</v>
      </c>
      <c r="O57" s="27">
        <v>2.2678700913242005</v>
      </c>
      <c r="P57" s="29">
        <v>2.2678698630136984</v>
      </c>
      <c r="Q57" s="27">
        <v>2.267869863013699</v>
      </c>
      <c r="R57" s="29">
        <v>2.268994080145719</v>
      </c>
      <c r="S57" s="27">
        <v>2.2678702054794524</v>
      </c>
      <c r="T57" s="27">
        <v>2.2678702054794524</v>
      </c>
      <c r="U57" s="29">
        <v>2.2678700913242005</v>
      </c>
      <c r="V57" s="31">
        <v>0</v>
      </c>
      <c r="W57" s="7">
        <v>0</v>
      </c>
      <c r="X57" s="6">
        <v>0</v>
      </c>
      <c r="Y57" s="7">
        <v>0</v>
      </c>
      <c r="Z57" s="6">
        <v>0</v>
      </c>
      <c r="AA57" s="7">
        <v>0</v>
      </c>
      <c r="AB57" s="6">
        <v>0</v>
      </c>
      <c r="AC57" s="7">
        <v>0</v>
      </c>
      <c r="AD57" s="6">
        <v>0</v>
      </c>
      <c r="AE57" s="7">
        <v>0</v>
      </c>
      <c r="AF57" s="6">
        <v>0</v>
      </c>
      <c r="AG57" s="7">
        <v>0</v>
      </c>
      <c r="AH57" s="7">
        <v>0</v>
      </c>
      <c r="AI57" s="8">
        <v>0</v>
      </c>
      <c r="AJ57" s="31">
        <v>0</v>
      </c>
      <c r="AK57" s="7">
        <v>0</v>
      </c>
      <c r="AL57" s="6">
        <v>0</v>
      </c>
      <c r="AM57" s="7">
        <v>0</v>
      </c>
      <c r="AN57" s="6">
        <v>0</v>
      </c>
      <c r="AO57" s="7">
        <v>0</v>
      </c>
      <c r="AP57" s="8">
        <v>0</v>
      </c>
      <c r="AQ57" s="24">
        <v>0</v>
      </c>
      <c r="AR57" s="21">
        <v>0</v>
      </c>
      <c r="AS57" s="21">
        <v>0</v>
      </c>
      <c r="AT57" s="25">
        <v>0</v>
      </c>
      <c r="AU57" s="21">
        <v>0</v>
      </c>
      <c r="AV57" s="25">
        <v>0</v>
      </c>
      <c r="AW57" s="47">
        <v>0</v>
      </c>
      <c r="AX57" s="24">
        <v>0</v>
      </c>
      <c r="AY57" s="21">
        <v>0</v>
      </c>
      <c r="AZ57" s="25">
        <v>0</v>
      </c>
      <c r="BA57" s="21">
        <v>0</v>
      </c>
      <c r="BB57" s="25">
        <v>0</v>
      </c>
      <c r="BC57" s="21">
        <v>0</v>
      </c>
      <c r="BD57" s="22">
        <v>0</v>
      </c>
      <c r="BE57" s="119">
        <v>0</v>
      </c>
      <c r="BF57" s="31">
        <v>0</v>
      </c>
      <c r="BG57" s="7">
        <v>0.053</v>
      </c>
      <c r="BH57" s="6">
        <v>0.018</v>
      </c>
      <c r="BI57" s="7">
        <v>0</v>
      </c>
      <c r="BJ57" s="6">
        <v>0.022</v>
      </c>
      <c r="BK57" s="7">
        <v>0.011</v>
      </c>
      <c r="BL57" s="7">
        <v>0.011</v>
      </c>
      <c r="BM57" s="10">
        <v>0.0055</v>
      </c>
      <c r="BN57" s="9">
        <v>0</v>
      </c>
      <c r="BO57" s="6">
        <v>0</v>
      </c>
      <c r="BP57" s="7">
        <v>0</v>
      </c>
      <c r="BQ57" s="6">
        <v>0</v>
      </c>
      <c r="BR57" s="7">
        <v>0</v>
      </c>
      <c r="BS57" s="3">
        <v>0</v>
      </c>
      <c r="BT57" s="60">
        <v>0</v>
      </c>
      <c r="BU57" s="41">
        <v>0</v>
      </c>
      <c r="BV57" s="24">
        <v>0</v>
      </c>
      <c r="BW57" s="21">
        <v>0</v>
      </c>
      <c r="BX57" s="21">
        <v>0</v>
      </c>
      <c r="BY57" s="22">
        <v>0</v>
      </c>
    </row>
    <row r="58" spans="1:77" ht="15">
      <c r="A58" s="15">
        <v>10170</v>
      </c>
      <c r="B58" s="48" t="s">
        <v>65</v>
      </c>
      <c r="C58" s="87">
        <v>254.843</v>
      </c>
      <c r="D58" s="84">
        <v>239.522</v>
      </c>
      <c r="E58" s="85">
        <v>254.843</v>
      </c>
      <c r="F58" s="88">
        <v>251.097</v>
      </c>
      <c r="G58" s="26">
        <v>284.6148870673953</v>
      </c>
      <c r="H58" s="29">
        <v>270.37101084474887</v>
      </c>
      <c r="I58" s="27">
        <v>271.4746638127855</v>
      </c>
      <c r="J58" s="29">
        <v>273.7432824453552</v>
      </c>
      <c r="K58" s="27">
        <v>276.9264664383562</v>
      </c>
      <c r="L58" s="29">
        <v>278.8152355022831</v>
      </c>
      <c r="M58" s="27">
        <v>280.06847351598174</v>
      </c>
      <c r="N58" s="29">
        <v>280.1914277094718</v>
      </c>
      <c r="O58" s="27">
        <v>281.1422302511415</v>
      </c>
      <c r="P58" s="29">
        <v>281.55158047945207</v>
      </c>
      <c r="Q58" s="27">
        <v>282.1387342465754</v>
      </c>
      <c r="R58" s="29">
        <v>281.6299460382514</v>
      </c>
      <c r="S58" s="27">
        <v>282.82511689497716</v>
      </c>
      <c r="T58" s="27">
        <v>283.97068025114163</v>
      </c>
      <c r="U58" s="29">
        <v>285.24009885844754</v>
      </c>
      <c r="V58" s="31">
        <v>1</v>
      </c>
      <c r="W58" s="7">
        <v>1</v>
      </c>
      <c r="X58" s="6">
        <v>1</v>
      </c>
      <c r="Y58" s="7">
        <v>1</v>
      </c>
      <c r="Z58" s="6">
        <v>1</v>
      </c>
      <c r="AA58" s="7">
        <v>1</v>
      </c>
      <c r="AB58" s="6">
        <v>1</v>
      </c>
      <c r="AC58" s="7">
        <v>1</v>
      </c>
      <c r="AD58" s="6">
        <v>1</v>
      </c>
      <c r="AE58" s="7">
        <v>1</v>
      </c>
      <c r="AF58" s="6">
        <v>1</v>
      </c>
      <c r="AG58" s="7">
        <v>1</v>
      </c>
      <c r="AH58" s="7">
        <v>1</v>
      </c>
      <c r="AI58" s="8">
        <v>1</v>
      </c>
      <c r="AJ58" s="31">
        <v>42.38961187214612</v>
      </c>
      <c r="AK58" s="7">
        <v>42.38961187214612</v>
      </c>
      <c r="AL58" s="6">
        <v>42.3813752276867</v>
      </c>
      <c r="AM58" s="7">
        <v>42.391780821917806</v>
      </c>
      <c r="AN58" s="6">
        <v>42.390068493150686</v>
      </c>
      <c r="AO58" s="7">
        <v>42.387214611872146</v>
      </c>
      <c r="AP58" s="8">
        <v>42.376821493624774</v>
      </c>
      <c r="AQ58" s="24">
        <v>0</v>
      </c>
      <c r="AR58" s="21">
        <v>0</v>
      </c>
      <c r="AS58" s="21">
        <v>0</v>
      </c>
      <c r="AT58" s="25">
        <v>0</v>
      </c>
      <c r="AU58" s="21">
        <v>0</v>
      </c>
      <c r="AV58" s="25">
        <v>0</v>
      </c>
      <c r="AW58" s="47">
        <v>0</v>
      </c>
      <c r="AX58" s="24">
        <v>0</v>
      </c>
      <c r="AY58" s="21">
        <v>0</v>
      </c>
      <c r="AZ58" s="25">
        <v>0</v>
      </c>
      <c r="BA58" s="21">
        <v>0</v>
      </c>
      <c r="BB58" s="25">
        <v>0</v>
      </c>
      <c r="BC58" s="21">
        <v>0</v>
      </c>
      <c r="BD58" s="22">
        <v>0</v>
      </c>
      <c r="BE58" s="119">
        <v>0</v>
      </c>
      <c r="BF58" s="31">
        <v>4.348</v>
      </c>
      <c r="BG58" s="7">
        <v>2.692</v>
      </c>
      <c r="BH58" s="6">
        <v>1.974</v>
      </c>
      <c r="BI58" s="7">
        <v>2.271</v>
      </c>
      <c r="BJ58" s="6">
        <v>2.488</v>
      </c>
      <c r="BK58" s="7">
        <v>2.3795</v>
      </c>
      <c r="BL58" s="7">
        <v>2.3795</v>
      </c>
      <c r="BM58" s="10">
        <v>1.18975</v>
      </c>
      <c r="BN58" s="9">
        <v>2.298</v>
      </c>
      <c r="BO58" s="6">
        <v>0.339</v>
      </c>
      <c r="BP58" s="7">
        <v>0</v>
      </c>
      <c r="BQ58" s="6">
        <v>0</v>
      </c>
      <c r="BR58" s="7">
        <v>0.216</v>
      </c>
      <c r="BS58" s="3">
        <v>0.10800000000000001</v>
      </c>
      <c r="BT58" s="60">
        <v>0.10800000000000001</v>
      </c>
      <c r="BU58" s="41">
        <v>0.054000000000000006</v>
      </c>
      <c r="BV58" s="24">
        <v>2.853</v>
      </c>
      <c r="BW58" s="21">
        <v>2.9610000000000003</v>
      </c>
      <c r="BX58" s="21">
        <v>3.123</v>
      </c>
      <c r="BY58" s="22">
        <v>0.27</v>
      </c>
    </row>
    <row r="59" spans="1:77" ht="15">
      <c r="A59" s="15">
        <v>10172</v>
      </c>
      <c r="B59" s="48" t="s">
        <v>66</v>
      </c>
      <c r="C59" s="87">
        <v>6.193</v>
      </c>
      <c r="D59" s="84">
        <v>5.821</v>
      </c>
      <c r="E59" s="85">
        <v>6.193</v>
      </c>
      <c r="F59" s="88">
        <v>6.102</v>
      </c>
      <c r="G59" s="26">
        <v>5.569672131147541</v>
      </c>
      <c r="H59" s="29">
        <v>5.262676712328767</v>
      </c>
      <c r="I59" s="27">
        <v>5.276349885844749</v>
      </c>
      <c r="J59" s="29">
        <v>5.27281830601093</v>
      </c>
      <c r="K59" s="27">
        <v>5.301706164383561</v>
      </c>
      <c r="L59" s="29">
        <v>5.390741438356166</v>
      </c>
      <c r="M59" s="27">
        <v>5.654869520547946</v>
      </c>
      <c r="N59" s="29">
        <v>6.651162226775958</v>
      </c>
      <c r="O59" s="27">
        <v>7.492259703196348</v>
      </c>
      <c r="P59" s="29">
        <v>7.506174543378997</v>
      </c>
      <c r="Q59" s="27">
        <v>7.520124657534248</v>
      </c>
      <c r="R59" s="29">
        <v>7.519349043715847</v>
      </c>
      <c r="S59" s="27">
        <v>7.548129680365296</v>
      </c>
      <c r="T59" s="27">
        <v>7.562184589041095</v>
      </c>
      <c r="U59" s="29">
        <v>7.576274657534246</v>
      </c>
      <c r="V59" s="31">
        <v>0</v>
      </c>
      <c r="W59" s="7">
        <v>0</v>
      </c>
      <c r="X59" s="6">
        <v>0</v>
      </c>
      <c r="Y59" s="7">
        <v>0</v>
      </c>
      <c r="Z59" s="6">
        <v>0</v>
      </c>
      <c r="AA59" s="7">
        <v>0</v>
      </c>
      <c r="AB59" s="6">
        <v>0</v>
      </c>
      <c r="AC59" s="7">
        <v>0</v>
      </c>
      <c r="AD59" s="6">
        <v>0</v>
      </c>
      <c r="AE59" s="7">
        <v>0</v>
      </c>
      <c r="AF59" s="6">
        <v>0</v>
      </c>
      <c r="AG59" s="7">
        <v>0</v>
      </c>
      <c r="AH59" s="7">
        <v>0</v>
      </c>
      <c r="AI59" s="8">
        <v>0</v>
      </c>
      <c r="AJ59" s="31">
        <v>0</v>
      </c>
      <c r="AK59" s="7">
        <v>0</v>
      </c>
      <c r="AL59" s="6">
        <v>0</v>
      </c>
      <c r="AM59" s="7">
        <v>0</v>
      </c>
      <c r="AN59" s="6">
        <v>0</v>
      </c>
      <c r="AO59" s="7">
        <v>0</v>
      </c>
      <c r="AP59" s="8">
        <v>0</v>
      </c>
      <c r="AQ59" s="24">
        <v>0</v>
      </c>
      <c r="AR59" s="21">
        <v>0</v>
      </c>
      <c r="AS59" s="21">
        <v>0</v>
      </c>
      <c r="AT59" s="25">
        <v>0</v>
      </c>
      <c r="AU59" s="21">
        <v>0</v>
      </c>
      <c r="AV59" s="25">
        <v>0</v>
      </c>
      <c r="AW59" s="47">
        <v>0</v>
      </c>
      <c r="AX59" s="24">
        <v>0</v>
      </c>
      <c r="AY59" s="21">
        <v>0</v>
      </c>
      <c r="AZ59" s="25">
        <v>0</v>
      </c>
      <c r="BA59" s="21">
        <v>0</v>
      </c>
      <c r="BB59" s="25">
        <v>0</v>
      </c>
      <c r="BC59" s="21">
        <v>0</v>
      </c>
      <c r="BD59" s="22">
        <v>0</v>
      </c>
      <c r="BE59" s="119">
        <v>0</v>
      </c>
      <c r="BF59" s="31">
        <v>0.035</v>
      </c>
      <c r="BG59" s="7">
        <v>0.041</v>
      </c>
      <c r="BH59" s="6">
        <v>0.136</v>
      </c>
      <c r="BI59" s="7">
        <v>0.047</v>
      </c>
      <c r="BJ59" s="6">
        <v>0</v>
      </c>
      <c r="BK59" s="7">
        <v>0.0235</v>
      </c>
      <c r="BL59" s="7">
        <v>0.0235</v>
      </c>
      <c r="BM59" s="10">
        <v>0.01175</v>
      </c>
      <c r="BN59" s="9">
        <v>0</v>
      </c>
      <c r="BO59" s="6">
        <v>0</v>
      </c>
      <c r="BP59" s="7">
        <v>0</v>
      </c>
      <c r="BQ59" s="6">
        <v>0</v>
      </c>
      <c r="BR59" s="7">
        <v>0</v>
      </c>
      <c r="BS59" s="3">
        <v>0</v>
      </c>
      <c r="BT59" s="60">
        <v>0</v>
      </c>
      <c r="BU59" s="41">
        <v>0</v>
      </c>
      <c r="BV59" s="24">
        <v>0</v>
      </c>
      <c r="BW59" s="21">
        <v>0</v>
      </c>
      <c r="BX59" s="21">
        <v>0</v>
      </c>
      <c r="BY59" s="22">
        <v>0</v>
      </c>
    </row>
    <row r="60" spans="1:77" ht="15">
      <c r="A60" s="15">
        <v>10173</v>
      </c>
      <c r="B60" s="48" t="s">
        <v>67</v>
      </c>
      <c r="C60" s="87">
        <v>33.624</v>
      </c>
      <c r="D60" s="84">
        <v>31.603</v>
      </c>
      <c r="E60" s="85">
        <v>33.624</v>
      </c>
      <c r="F60" s="88">
        <v>33.13</v>
      </c>
      <c r="G60" s="26">
        <v>35.309653916211296</v>
      </c>
      <c r="H60" s="29">
        <v>41.05714668949771</v>
      </c>
      <c r="I60" s="27">
        <v>41.657167922374434</v>
      </c>
      <c r="J60" s="29">
        <v>42.212566484517296</v>
      </c>
      <c r="K60" s="27">
        <v>42.85722066210046</v>
      </c>
      <c r="L60" s="29">
        <v>43.45724029680365</v>
      </c>
      <c r="M60" s="27">
        <v>44.0572691780822</v>
      </c>
      <c r="N60" s="29">
        <v>44.60610951730419</v>
      </c>
      <c r="O60" s="27">
        <v>45.2573196347032</v>
      </c>
      <c r="P60" s="29">
        <v>45.85734383561644</v>
      </c>
      <c r="Q60" s="27">
        <v>46.45737226027397</v>
      </c>
      <c r="R60" s="29">
        <v>46.99965710382513</v>
      </c>
      <c r="S60" s="27">
        <v>47.65742203196348</v>
      </c>
      <c r="T60" s="27">
        <v>48.257446917808224</v>
      </c>
      <c r="U60" s="29">
        <v>48.857471689497714</v>
      </c>
      <c r="V60" s="31">
        <v>0</v>
      </c>
      <c r="W60" s="7">
        <v>0</v>
      </c>
      <c r="X60" s="6">
        <v>0</v>
      </c>
      <c r="Y60" s="7">
        <v>0</v>
      </c>
      <c r="Z60" s="6">
        <v>0</v>
      </c>
      <c r="AA60" s="7">
        <v>0</v>
      </c>
      <c r="AB60" s="6">
        <v>0</v>
      </c>
      <c r="AC60" s="7">
        <v>0</v>
      </c>
      <c r="AD60" s="6">
        <v>0</v>
      </c>
      <c r="AE60" s="7">
        <v>0</v>
      </c>
      <c r="AF60" s="6">
        <v>0</v>
      </c>
      <c r="AG60" s="7">
        <v>0</v>
      </c>
      <c r="AH60" s="7">
        <v>0</v>
      </c>
      <c r="AI60" s="8">
        <v>0</v>
      </c>
      <c r="AJ60" s="31">
        <v>1.127054794520548</v>
      </c>
      <c r="AK60" s="7">
        <v>1.127054794520548</v>
      </c>
      <c r="AL60" s="6">
        <v>1.1244307832422586</v>
      </c>
      <c r="AM60" s="7">
        <v>1.127054794520548</v>
      </c>
      <c r="AN60" s="6">
        <v>1.127054794520548</v>
      </c>
      <c r="AO60" s="7">
        <v>1.127054794520548</v>
      </c>
      <c r="AP60" s="8">
        <v>1.1244307832422586</v>
      </c>
      <c r="AQ60" s="24">
        <v>0.9665525114155251</v>
      </c>
      <c r="AR60" s="21">
        <v>0.9665525114155251</v>
      </c>
      <c r="AS60" s="21">
        <v>0.9657331511839709</v>
      </c>
      <c r="AT60" s="25">
        <v>0.9665525114155251</v>
      </c>
      <c r="AU60" s="21">
        <v>0.9665525114155251</v>
      </c>
      <c r="AV60" s="25">
        <v>0.9665525114155251</v>
      </c>
      <c r="AW60" s="47">
        <v>0.9657331511839709</v>
      </c>
      <c r="AX60" s="24">
        <v>0</v>
      </c>
      <c r="AY60" s="21">
        <v>0</v>
      </c>
      <c r="AZ60" s="25">
        <v>0</v>
      </c>
      <c r="BA60" s="21">
        <v>0</v>
      </c>
      <c r="BB60" s="25">
        <v>0</v>
      </c>
      <c r="BC60" s="21">
        <v>0</v>
      </c>
      <c r="BD60" s="22">
        <v>0</v>
      </c>
      <c r="BE60" s="119">
        <v>0</v>
      </c>
      <c r="BF60" s="31">
        <v>0.248</v>
      </c>
      <c r="BG60" s="7">
        <v>0.369</v>
      </c>
      <c r="BH60" s="6">
        <v>0.316</v>
      </c>
      <c r="BI60" s="7">
        <v>0.313</v>
      </c>
      <c r="BJ60" s="6">
        <v>0.245</v>
      </c>
      <c r="BK60" s="7">
        <v>0.279</v>
      </c>
      <c r="BL60" s="7">
        <v>0.279</v>
      </c>
      <c r="BM60" s="10">
        <v>0.1395</v>
      </c>
      <c r="BN60" s="9">
        <v>0</v>
      </c>
      <c r="BO60" s="6">
        <v>0</v>
      </c>
      <c r="BP60" s="7">
        <v>0</v>
      </c>
      <c r="BQ60" s="6">
        <v>0</v>
      </c>
      <c r="BR60" s="7">
        <v>0</v>
      </c>
      <c r="BS60" s="3">
        <v>0</v>
      </c>
      <c r="BT60" s="60">
        <v>0</v>
      </c>
      <c r="BU60" s="41">
        <v>0</v>
      </c>
      <c r="BV60" s="24">
        <v>0</v>
      </c>
      <c r="BW60" s="21">
        <v>0</v>
      </c>
      <c r="BX60" s="21">
        <v>0</v>
      </c>
      <c r="BY60" s="22">
        <v>0</v>
      </c>
    </row>
    <row r="61" spans="1:77" ht="15">
      <c r="A61" s="15">
        <v>10174</v>
      </c>
      <c r="B61" s="48" t="s">
        <v>68</v>
      </c>
      <c r="C61" s="87">
        <v>0.515</v>
      </c>
      <c r="D61" s="84">
        <v>0.484</v>
      </c>
      <c r="E61" s="85">
        <v>0.515</v>
      </c>
      <c r="F61" s="88">
        <v>0.507</v>
      </c>
      <c r="G61" s="26">
        <v>0.5047814207650273</v>
      </c>
      <c r="H61" s="29">
        <v>0.4926256849315067</v>
      </c>
      <c r="I61" s="27">
        <v>0.4926256849315067</v>
      </c>
      <c r="J61" s="29">
        <v>0.4957707194899819</v>
      </c>
      <c r="K61" s="27">
        <v>0.49574691780821933</v>
      </c>
      <c r="L61" s="29">
        <v>0.4960078767123287</v>
      </c>
      <c r="M61" s="27">
        <v>0.49626906392694076</v>
      </c>
      <c r="N61" s="29">
        <v>0.4968121584699454</v>
      </c>
      <c r="O61" s="27">
        <v>0.49679178082191777</v>
      </c>
      <c r="P61" s="29">
        <v>0.49705273972602737</v>
      </c>
      <c r="Q61" s="27">
        <v>0.4973139269406392</v>
      </c>
      <c r="R61" s="29">
        <v>0.49785416666666665</v>
      </c>
      <c r="S61" s="27">
        <v>0.4978358447488585</v>
      </c>
      <c r="T61" s="27">
        <v>0.4980976027397259</v>
      </c>
      <c r="U61" s="29">
        <v>0.4983583333333333</v>
      </c>
      <c r="V61" s="31">
        <v>0</v>
      </c>
      <c r="W61" s="7">
        <v>0</v>
      </c>
      <c r="X61" s="6">
        <v>0</v>
      </c>
      <c r="Y61" s="7">
        <v>0</v>
      </c>
      <c r="Z61" s="6">
        <v>0</v>
      </c>
      <c r="AA61" s="7">
        <v>0</v>
      </c>
      <c r="AB61" s="6">
        <v>0</v>
      </c>
      <c r="AC61" s="7">
        <v>0</v>
      </c>
      <c r="AD61" s="6">
        <v>0</v>
      </c>
      <c r="AE61" s="7">
        <v>0</v>
      </c>
      <c r="AF61" s="6">
        <v>0</v>
      </c>
      <c r="AG61" s="7">
        <v>0</v>
      </c>
      <c r="AH61" s="7">
        <v>0</v>
      </c>
      <c r="AI61" s="8">
        <v>0</v>
      </c>
      <c r="AJ61" s="31">
        <v>0</v>
      </c>
      <c r="AK61" s="7">
        <v>0</v>
      </c>
      <c r="AL61" s="6">
        <v>0</v>
      </c>
      <c r="AM61" s="7">
        <v>0</v>
      </c>
      <c r="AN61" s="6">
        <v>0</v>
      </c>
      <c r="AO61" s="7">
        <v>0</v>
      </c>
      <c r="AP61" s="8">
        <v>0</v>
      </c>
      <c r="AQ61" s="24">
        <v>0</v>
      </c>
      <c r="AR61" s="21">
        <v>0</v>
      </c>
      <c r="AS61" s="21">
        <v>0</v>
      </c>
      <c r="AT61" s="25">
        <v>0</v>
      </c>
      <c r="AU61" s="21">
        <v>0</v>
      </c>
      <c r="AV61" s="25">
        <v>0</v>
      </c>
      <c r="AW61" s="47">
        <v>0</v>
      </c>
      <c r="AX61" s="24">
        <v>0</v>
      </c>
      <c r="AY61" s="21">
        <v>0</v>
      </c>
      <c r="AZ61" s="25">
        <v>0</v>
      </c>
      <c r="BA61" s="21">
        <v>0</v>
      </c>
      <c r="BB61" s="25">
        <v>0</v>
      </c>
      <c r="BC61" s="21">
        <v>0</v>
      </c>
      <c r="BD61" s="22">
        <v>0</v>
      </c>
      <c r="BE61" s="119">
        <v>0</v>
      </c>
      <c r="BF61" s="31">
        <v>0.002</v>
      </c>
      <c r="BG61" s="7">
        <v>0.002</v>
      </c>
      <c r="BH61" s="6">
        <v>0.003</v>
      </c>
      <c r="BI61" s="7">
        <v>0.012</v>
      </c>
      <c r="BJ61" s="6">
        <v>0.006</v>
      </c>
      <c r="BK61" s="7">
        <v>0.009000000000000001</v>
      </c>
      <c r="BL61" s="7">
        <v>0.009000000000000001</v>
      </c>
      <c r="BM61" s="10">
        <v>0.0045000000000000005</v>
      </c>
      <c r="BN61" s="9">
        <v>0</v>
      </c>
      <c r="BO61" s="6">
        <v>0</v>
      </c>
      <c r="BP61" s="7">
        <v>0</v>
      </c>
      <c r="BQ61" s="6">
        <v>0</v>
      </c>
      <c r="BR61" s="7">
        <v>0</v>
      </c>
      <c r="BS61" s="3">
        <v>0</v>
      </c>
      <c r="BT61" s="60">
        <v>0</v>
      </c>
      <c r="BU61" s="41">
        <v>0</v>
      </c>
      <c r="BV61" s="24">
        <v>0</v>
      </c>
      <c r="BW61" s="21">
        <v>0</v>
      </c>
      <c r="BX61" s="21">
        <v>0</v>
      </c>
      <c r="BY61" s="22">
        <v>0</v>
      </c>
    </row>
    <row r="62" spans="1:77" ht="15">
      <c r="A62" s="15">
        <v>10177</v>
      </c>
      <c r="B62" s="48" t="s">
        <v>69</v>
      </c>
      <c r="C62" s="87">
        <v>11.839</v>
      </c>
      <c r="D62" s="84">
        <v>11.127</v>
      </c>
      <c r="E62" s="85">
        <v>11.839</v>
      </c>
      <c r="F62" s="88">
        <v>11.665</v>
      </c>
      <c r="G62" s="26">
        <v>12.462545537340619</v>
      </c>
      <c r="H62" s="29">
        <v>8.247742808219177</v>
      </c>
      <c r="I62" s="27">
        <v>8.264235159817352</v>
      </c>
      <c r="J62" s="29">
        <v>8.657107695810565</v>
      </c>
      <c r="K62" s="27">
        <v>10.083128310502284</v>
      </c>
      <c r="L62" s="29">
        <v>11.104924657534244</v>
      </c>
      <c r="M62" s="27">
        <v>11.354088127853881</v>
      </c>
      <c r="N62" s="29">
        <v>11.416753642987251</v>
      </c>
      <c r="O62" s="27">
        <v>11.440864726027398</v>
      </c>
      <c r="P62" s="29">
        <v>11.484642009132418</v>
      </c>
      <c r="Q62" s="27">
        <v>11.528594292237441</v>
      </c>
      <c r="R62" s="29">
        <v>11.592522882513663</v>
      </c>
      <c r="S62" s="27">
        <v>11.61716894977169</v>
      </c>
      <c r="T62" s="27">
        <v>11.661789497716896</v>
      </c>
      <c r="U62" s="29">
        <v>11.70665068493151</v>
      </c>
      <c r="V62" s="31">
        <v>0</v>
      </c>
      <c r="W62" s="7">
        <v>0</v>
      </c>
      <c r="X62" s="6">
        <v>0</v>
      </c>
      <c r="Y62" s="7">
        <v>0</v>
      </c>
      <c r="Z62" s="6">
        <v>0</v>
      </c>
      <c r="AA62" s="7">
        <v>0</v>
      </c>
      <c r="AB62" s="6">
        <v>0</v>
      </c>
      <c r="AC62" s="7">
        <v>0</v>
      </c>
      <c r="AD62" s="6">
        <v>0</v>
      </c>
      <c r="AE62" s="7">
        <v>0</v>
      </c>
      <c r="AF62" s="6">
        <v>0</v>
      </c>
      <c r="AG62" s="7">
        <v>0</v>
      </c>
      <c r="AH62" s="7">
        <v>0</v>
      </c>
      <c r="AI62" s="8">
        <v>0</v>
      </c>
      <c r="AJ62" s="31">
        <v>0</v>
      </c>
      <c r="AK62" s="7">
        <v>0</v>
      </c>
      <c r="AL62" s="6">
        <v>0</v>
      </c>
      <c r="AM62" s="7">
        <v>0</v>
      </c>
      <c r="AN62" s="6">
        <v>0</v>
      </c>
      <c r="AO62" s="7">
        <v>0</v>
      </c>
      <c r="AP62" s="8">
        <v>0</v>
      </c>
      <c r="AQ62" s="24">
        <v>0</v>
      </c>
      <c r="AR62" s="21">
        <v>0</v>
      </c>
      <c r="AS62" s="21">
        <v>0</v>
      </c>
      <c r="AT62" s="25">
        <v>0</v>
      </c>
      <c r="AU62" s="21">
        <v>0</v>
      </c>
      <c r="AV62" s="25">
        <v>0</v>
      </c>
      <c r="AW62" s="47">
        <v>0</v>
      </c>
      <c r="AX62" s="24">
        <v>0</v>
      </c>
      <c r="AY62" s="21">
        <v>0</v>
      </c>
      <c r="AZ62" s="25">
        <v>0</v>
      </c>
      <c r="BA62" s="21">
        <v>0</v>
      </c>
      <c r="BB62" s="25">
        <v>0</v>
      </c>
      <c r="BC62" s="21">
        <v>0</v>
      </c>
      <c r="BD62" s="22">
        <v>0</v>
      </c>
      <c r="BE62" s="119">
        <v>0</v>
      </c>
      <c r="BF62" s="31">
        <v>0.031</v>
      </c>
      <c r="BG62" s="7">
        <v>0.03</v>
      </c>
      <c r="BH62" s="6">
        <v>0.018</v>
      </c>
      <c r="BI62" s="7">
        <v>0.014</v>
      </c>
      <c r="BJ62" s="6">
        <v>0.078</v>
      </c>
      <c r="BK62" s="7">
        <v>0.046</v>
      </c>
      <c r="BL62" s="7">
        <v>0.046</v>
      </c>
      <c r="BM62" s="10">
        <v>0.023</v>
      </c>
      <c r="BN62" s="9">
        <v>0</v>
      </c>
      <c r="BO62" s="6">
        <v>0</v>
      </c>
      <c r="BP62" s="7">
        <v>0</v>
      </c>
      <c r="BQ62" s="6">
        <v>0</v>
      </c>
      <c r="BR62" s="7">
        <v>0</v>
      </c>
      <c r="BS62" s="3">
        <v>0</v>
      </c>
      <c r="BT62" s="60">
        <v>0</v>
      </c>
      <c r="BU62" s="41">
        <v>0</v>
      </c>
      <c r="BV62" s="24">
        <v>0</v>
      </c>
      <c r="BW62" s="21">
        <v>0</v>
      </c>
      <c r="BX62" s="21">
        <v>0</v>
      </c>
      <c r="BY62" s="22">
        <v>0</v>
      </c>
    </row>
    <row r="63" spans="1:77" ht="15">
      <c r="A63" s="15">
        <v>10179</v>
      </c>
      <c r="B63" s="48" t="s">
        <v>70</v>
      </c>
      <c r="C63" s="87">
        <v>169.311</v>
      </c>
      <c r="D63" s="84">
        <v>159.132</v>
      </c>
      <c r="E63" s="85">
        <v>169.311</v>
      </c>
      <c r="F63" s="88">
        <v>166.822</v>
      </c>
      <c r="G63" s="26">
        <v>164.98121584699453</v>
      </c>
      <c r="H63" s="29">
        <v>188.1198211187215</v>
      </c>
      <c r="I63" s="27">
        <v>190.18913264840182</v>
      </c>
      <c r="J63" s="29">
        <v>199.80618454007288</v>
      </c>
      <c r="K63" s="27">
        <v>202.66363858447485</v>
      </c>
      <c r="L63" s="29">
        <v>205.56384783105023</v>
      </c>
      <c r="M63" s="27">
        <v>208.50578938356165</v>
      </c>
      <c r="N63" s="29">
        <v>211.49171470856106</v>
      </c>
      <c r="O63" s="27">
        <v>214.51700011415528</v>
      </c>
      <c r="P63" s="29">
        <v>217.58748105022835</v>
      </c>
      <c r="Q63" s="27">
        <v>220.7020602739726</v>
      </c>
      <c r="R63" s="29">
        <v>223.86318271857925</v>
      </c>
      <c r="S63" s="27">
        <v>227.06600034246577</v>
      </c>
      <c r="T63" s="27">
        <v>230.31660456621006</v>
      </c>
      <c r="U63" s="29">
        <v>233.61381073059366</v>
      </c>
      <c r="V63" s="31">
        <v>0</v>
      </c>
      <c r="W63" s="7">
        <v>0</v>
      </c>
      <c r="X63" s="6">
        <v>0</v>
      </c>
      <c r="Y63" s="7">
        <v>0</v>
      </c>
      <c r="Z63" s="6">
        <v>0</v>
      </c>
      <c r="AA63" s="7">
        <v>0</v>
      </c>
      <c r="AB63" s="6">
        <v>0</v>
      </c>
      <c r="AC63" s="7">
        <v>0</v>
      </c>
      <c r="AD63" s="6">
        <v>0</v>
      </c>
      <c r="AE63" s="7">
        <v>0</v>
      </c>
      <c r="AF63" s="6">
        <v>0</v>
      </c>
      <c r="AG63" s="7">
        <v>0</v>
      </c>
      <c r="AH63" s="7">
        <v>0</v>
      </c>
      <c r="AI63" s="8">
        <v>0</v>
      </c>
      <c r="AJ63" s="31">
        <v>0</v>
      </c>
      <c r="AK63" s="7">
        <v>0</v>
      </c>
      <c r="AL63" s="6">
        <v>0</v>
      </c>
      <c r="AM63" s="7">
        <v>0</v>
      </c>
      <c r="AN63" s="6">
        <v>0</v>
      </c>
      <c r="AO63" s="7">
        <v>0</v>
      </c>
      <c r="AP63" s="8">
        <v>0</v>
      </c>
      <c r="AQ63" s="24">
        <v>9.404223744292237</v>
      </c>
      <c r="AR63" s="21">
        <v>9.404223744292237</v>
      </c>
      <c r="AS63" s="21">
        <v>7</v>
      </c>
      <c r="AT63" s="25">
        <v>7</v>
      </c>
      <c r="AU63" s="21">
        <v>0</v>
      </c>
      <c r="AV63" s="25">
        <v>0</v>
      </c>
      <c r="AW63" s="47">
        <v>0</v>
      </c>
      <c r="AX63" s="24">
        <v>3.5765981735159817</v>
      </c>
      <c r="AY63" s="21">
        <v>3.5765981735159817</v>
      </c>
      <c r="AZ63" s="25">
        <v>3.5758196721311477</v>
      </c>
      <c r="BA63" s="21">
        <v>3.5765981735159817</v>
      </c>
      <c r="BB63" s="25">
        <v>3.5765981735159817</v>
      </c>
      <c r="BC63" s="21">
        <v>3.5765981735159817</v>
      </c>
      <c r="BD63" s="22">
        <v>3.5758196721311477</v>
      </c>
      <c r="BE63" s="119">
        <v>0</v>
      </c>
      <c r="BF63" s="31">
        <v>2.268</v>
      </c>
      <c r="BG63" s="7">
        <v>2.536</v>
      </c>
      <c r="BH63" s="6">
        <v>2.427</v>
      </c>
      <c r="BI63" s="7">
        <v>2.262</v>
      </c>
      <c r="BJ63" s="6">
        <v>1.672</v>
      </c>
      <c r="BK63" s="7">
        <v>1.967</v>
      </c>
      <c r="BL63" s="7">
        <v>1.967</v>
      </c>
      <c r="BM63" s="10">
        <v>0.9835</v>
      </c>
      <c r="BN63" s="9">
        <v>0.573</v>
      </c>
      <c r="BO63" s="6">
        <v>0.667</v>
      </c>
      <c r="BP63" s="7">
        <v>0.887</v>
      </c>
      <c r="BQ63" s="6">
        <v>0.507</v>
      </c>
      <c r="BR63" s="7">
        <v>0</v>
      </c>
      <c r="BS63" s="3">
        <v>0.2535</v>
      </c>
      <c r="BT63" s="60">
        <v>0.2535</v>
      </c>
      <c r="BU63" s="41">
        <v>0.12675</v>
      </c>
      <c r="BV63" s="24">
        <v>2.634</v>
      </c>
      <c r="BW63" s="21">
        <v>2.8874999999999997</v>
      </c>
      <c r="BX63" s="21">
        <v>3.2677499999999995</v>
      </c>
      <c r="BY63" s="22">
        <v>0.63375</v>
      </c>
    </row>
    <row r="64" spans="1:77" ht="15">
      <c r="A64" s="15">
        <v>10183</v>
      </c>
      <c r="B64" s="48" t="s">
        <v>71</v>
      </c>
      <c r="C64" s="87">
        <v>119.102</v>
      </c>
      <c r="D64" s="84">
        <v>111.942</v>
      </c>
      <c r="E64" s="85">
        <v>119.102</v>
      </c>
      <c r="F64" s="88">
        <v>117.351</v>
      </c>
      <c r="G64" s="26">
        <v>117.374297928051</v>
      </c>
      <c r="H64" s="29">
        <v>124.26901678082193</v>
      </c>
      <c r="I64" s="27">
        <v>124.76126015981733</v>
      </c>
      <c r="J64" s="29">
        <v>147.28643454007286</v>
      </c>
      <c r="K64" s="27">
        <v>149.4770098173516</v>
      </c>
      <c r="L64" s="29">
        <v>150.52994577625572</v>
      </c>
      <c r="M64" s="27">
        <v>151.74353824200915</v>
      </c>
      <c r="N64" s="29">
        <v>152.7183485883424</v>
      </c>
      <c r="O64" s="27">
        <v>154.09733767123282</v>
      </c>
      <c r="P64" s="29">
        <v>155.33642853881275</v>
      </c>
      <c r="Q64" s="27">
        <v>156.57684075342465</v>
      </c>
      <c r="R64" s="29">
        <v>157.48236407103823</v>
      </c>
      <c r="S64" s="27">
        <v>159.04602728310508</v>
      </c>
      <c r="T64" s="27">
        <v>160.30296050228313</v>
      </c>
      <c r="U64" s="29">
        <v>161.5530367579909</v>
      </c>
      <c r="V64" s="31">
        <v>0</v>
      </c>
      <c r="W64" s="7">
        <v>0</v>
      </c>
      <c r="X64" s="6">
        <v>0</v>
      </c>
      <c r="Y64" s="7">
        <v>0</v>
      </c>
      <c r="Z64" s="6">
        <v>0</v>
      </c>
      <c r="AA64" s="7">
        <v>0</v>
      </c>
      <c r="AB64" s="6">
        <v>0</v>
      </c>
      <c r="AC64" s="7">
        <v>0</v>
      </c>
      <c r="AD64" s="6">
        <v>0</v>
      </c>
      <c r="AE64" s="7">
        <v>0</v>
      </c>
      <c r="AF64" s="6">
        <v>0</v>
      </c>
      <c r="AG64" s="7">
        <v>0</v>
      </c>
      <c r="AH64" s="7">
        <v>0</v>
      </c>
      <c r="AI64" s="8">
        <v>0</v>
      </c>
      <c r="AJ64" s="31">
        <v>0.6892694063926941</v>
      </c>
      <c r="AK64" s="7">
        <v>0.6892694063926941</v>
      </c>
      <c r="AL64" s="6">
        <v>0.688752276867031</v>
      </c>
      <c r="AM64" s="7">
        <v>0.6892694063926941</v>
      </c>
      <c r="AN64" s="6">
        <v>0.6892694063926941</v>
      </c>
      <c r="AO64" s="7">
        <v>0.6892694063926941</v>
      </c>
      <c r="AP64" s="8">
        <v>0.688752276867031</v>
      </c>
      <c r="AQ64" s="24">
        <v>0</v>
      </c>
      <c r="AR64" s="21">
        <v>0</v>
      </c>
      <c r="AS64" s="21">
        <v>0</v>
      </c>
      <c r="AT64" s="25">
        <v>0</v>
      </c>
      <c r="AU64" s="21">
        <v>0</v>
      </c>
      <c r="AV64" s="25">
        <v>0</v>
      </c>
      <c r="AW64" s="47">
        <v>0</v>
      </c>
      <c r="AX64" s="24">
        <v>0</v>
      </c>
      <c r="AY64" s="21">
        <v>0</v>
      </c>
      <c r="AZ64" s="25">
        <v>0</v>
      </c>
      <c r="BA64" s="21">
        <v>0</v>
      </c>
      <c r="BB64" s="25">
        <v>0</v>
      </c>
      <c r="BC64" s="21">
        <v>0</v>
      </c>
      <c r="BD64" s="22">
        <v>0</v>
      </c>
      <c r="BE64" s="119">
        <v>0</v>
      </c>
      <c r="BF64" s="31">
        <v>1.984</v>
      </c>
      <c r="BG64" s="7">
        <v>2.1</v>
      </c>
      <c r="BH64" s="6">
        <v>1.53</v>
      </c>
      <c r="BI64" s="7">
        <v>0.924</v>
      </c>
      <c r="BJ64" s="6">
        <v>1.818</v>
      </c>
      <c r="BK64" s="7">
        <v>1.371</v>
      </c>
      <c r="BL64" s="7">
        <v>1.371</v>
      </c>
      <c r="BM64" s="10">
        <v>0.6855</v>
      </c>
      <c r="BN64" s="9">
        <v>0.814</v>
      </c>
      <c r="BO64" s="6">
        <v>0.797</v>
      </c>
      <c r="BP64" s="7">
        <v>0.121</v>
      </c>
      <c r="BQ64" s="6">
        <v>-0.096</v>
      </c>
      <c r="BR64" s="7">
        <v>0.726</v>
      </c>
      <c r="BS64" s="3">
        <v>0.315</v>
      </c>
      <c r="BT64" s="60">
        <v>0.315</v>
      </c>
      <c r="BU64" s="41">
        <v>0.1575</v>
      </c>
      <c r="BV64" s="24">
        <v>2.362</v>
      </c>
      <c r="BW64" s="21">
        <v>2.677</v>
      </c>
      <c r="BX64" s="21">
        <v>3.1495</v>
      </c>
      <c r="BY64" s="22">
        <v>0.7875</v>
      </c>
    </row>
    <row r="65" spans="1:77" ht="15">
      <c r="A65" s="15">
        <v>10186</v>
      </c>
      <c r="B65" s="48" t="s">
        <v>72</v>
      </c>
      <c r="C65" s="87">
        <v>21.635</v>
      </c>
      <c r="D65" s="84">
        <v>20.334</v>
      </c>
      <c r="E65" s="85">
        <v>21.635</v>
      </c>
      <c r="F65" s="88">
        <v>21.317</v>
      </c>
      <c r="G65" s="26">
        <v>20.937841530054644</v>
      </c>
      <c r="H65" s="29">
        <v>20.75053584474885</v>
      </c>
      <c r="I65" s="27">
        <v>20.870014041095892</v>
      </c>
      <c r="J65" s="29">
        <v>20.965288592896172</v>
      </c>
      <c r="K65" s="27">
        <v>21.009666324200918</v>
      </c>
      <c r="L65" s="29">
        <v>21.062154223744297</v>
      </c>
      <c r="M65" s="27">
        <v>21.114807305936072</v>
      </c>
      <c r="N65" s="29">
        <v>21.175709927140254</v>
      </c>
      <c r="O65" s="27">
        <v>21.22052568493151</v>
      </c>
      <c r="P65" s="29">
        <v>21.273575570776256</v>
      </c>
      <c r="Q65" s="27">
        <v>21.326746004566214</v>
      </c>
      <c r="R65" s="29">
        <v>21.388266165755923</v>
      </c>
      <c r="S65" s="27">
        <v>21.433523858447494</v>
      </c>
      <c r="T65" s="27">
        <v>21.487107648401825</v>
      </c>
      <c r="U65" s="29">
        <v>21.54083550228311</v>
      </c>
      <c r="V65" s="31">
        <v>0</v>
      </c>
      <c r="W65" s="7">
        <v>0</v>
      </c>
      <c r="X65" s="6">
        <v>0</v>
      </c>
      <c r="Y65" s="7">
        <v>0</v>
      </c>
      <c r="Z65" s="6">
        <v>0</v>
      </c>
      <c r="AA65" s="7">
        <v>0</v>
      </c>
      <c r="AB65" s="6">
        <v>0</v>
      </c>
      <c r="AC65" s="7">
        <v>0</v>
      </c>
      <c r="AD65" s="6">
        <v>0</v>
      </c>
      <c r="AE65" s="7">
        <v>0</v>
      </c>
      <c r="AF65" s="6">
        <v>0</v>
      </c>
      <c r="AG65" s="7">
        <v>0</v>
      </c>
      <c r="AH65" s="7">
        <v>0</v>
      </c>
      <c r="AI65" s="8">
        <v>0</v>
      </c>
      <c r="AJ65" s="31">
        <v>3.3162100456621006</v>
      </c>
      <c r="AK65" s="7">
        <v>3.3162100456621006</v>
      </c>
      <c r="AL65" s="6">
        <v>3.3181921675774135</v>
      </c>
      <c r="AM65" s="7">
        <v>3.3162100456621006</v>
      </c>
      <c r="AN65" s="6">
        <v>3.3162100456621006</v>
      </c>
      <c r="AO65" s="7">
        <v>3.3162100456621006</v>
      </c>
      <c r="AP65" s="8">
        <v>3.3181921675774135</v>
      </c>
      <c r="AQ65" s="24">
        <v>0</v>
      </c>
      <c r="AR65" s="21">
        <v>0</v>
      </c>
      <c r="AS65" s="21">
        <v>0</v>
      </c>
      <c r="AT65" s="25">
        <v>0</v>
      </c>
      <c r="AU65" s="21">
        <v>0</v>
      </c>
      <c r="AV65" s="25">
        <v>0</v>
      </c>
      <c r="AW65" s="47">
        <v>0</v>
      </c>
      <c r="AX65" s="24">
        <v>0</v>
      </c>
      <c r="AY65" s="21">
        <v>0</v>
      </c>
      <c r="AZ65" s="25">
        <v>0</v>
      </c>
      <c r="BA65" s="21">
        <v>0</v>
      </c>
      <c r="BB65" s="25">
        <v>0</v>
      </c>
      <c r="BC65" s="21">
        <v>0</v>
      </c>
      <c r="BD65" s="22">
        <v>0</v>
      </c>
      <c r="BE65" s="119">
        <v>0</v>
      </c>
      <c r="BF65" s="31">
        <v>0.189</v>
      </c>
      <c r="BG65" s="7">
        <v>0.312</v>
      </c>
      <c r="BH65" s="6">
        <v>0.242</v>
      </c>
      <c r="BI65" s="7">
        <v>0.192</v>
      </c>
      <c r="BJ65" s="6">
        <v>0.219</v>
      </c>
      <c r="BK65" s="7">
        <v>0.20550000000000002</v>
      </c>
      <c r="BL65" s="7">
        <v>0.20550000000000002</v>
      </c>
      <c r="BM65" s="10">
        <v>0.10275000000000001</v>
      </c>
      <c r="BN65" s="9">
        <v>0</v>
      </c>
      <c r="BO65" s="6">
        <v>0</v>
      </c>
      <c r="BP65" s="7">
        <v>0</v>
      </c>
      <c r="BQ65" s="6">
        <v>0.003</v>
      </c>
      <c r="BR65" s="7">
        <v>0</v>
      </c>
      <c r="BS65" s="3">
        <v>0.0015</v>
      </c>
      <c r="BT65" s="60">
        <v>0.0015</v>
      </c>
      <c r="BU65" s="41">
        <v>0.00075</v>
      </c>
      <c r="BV65" s="24">
        <v>0.003</v>
      </c>
      <c r="BW65" s="21">
        <v>0.0045000000000000005</v>
      </c>
      <c r="BX65" s="21">
        <v>0.00675</v>
      </c>
      <c r="BY65" s="22">
        <v>0.00375</v>
      </c>
    </row>
    <row r="66" spans="1:77" ht="15">
      <c r="A66" s="15">
        <v>10190</v>
      </c>
      <c r="B66" s="48" t="s">
        <v>73</v>
      </c>
      <c r="C66" s="139">
        <v>187.059</v>
      </c>
      <c r="D66" s="140">
        <v>187.059</v>
      </c>
      <c r="E66" s="140">
        <v>187.059</v>
      </c>
      <c r="F66" s="141">
        <v>187.059</v>
      </c>
      <c r="G66" s="26">
        <v>5.515938069216758</v>
      </c>
      <c r="H66" s="142">
        <v>673.17</v>
      </c>
      <c r="I66" s="143">
        <v>747.54</v>
      </c>
      <c r="J66" s="142">
        <v>807.77</v>
      </c>
      <c r="K66" s="143">
        <v>846.41</v>
      </c>
      <c r="L66" s="142">
        <v>875.48</v>
      </c>
      <c r="M66" s="143">
        <v>901.38</v>
      </c>
      <c r="N66" s="142">
        <v>927.02</v>
      </c>
      <c r="O66" s="143">
        <v>948.06</v>
      </c>
      <c r="P66" s="144">
        <v>966.67</v>
      </c>
      <c r="Q66" s="143">
        <v>978.87</v>
      </c>
      <c r="R66" s="143">
        <v>978.87</v>
      </c>
      <c r="S66" s="143">
        <v>978.87</v>
      </c>
      <c r="T66" s="143">
        <v>978.87</v>
      </c>
      <c r="U66" s="142">
        <v>978.87</v>
      </c>
      <c r="V66" s="145">
        <v>225.04</v>
      </c>
      <c r="W66" s="146">
        <v>233.21</v>
      </c>
      <c r="X66" s="144">
        <v>253.23000000000002</v>
      </c>
      <c r="Y66" s="146">
        <v>287.35</v>
      </c>
      <c r="Z66" s="146">
        <v>305.45000000000005</v>
      </c>
      <c r="AA66" s="146">
        <v>324.15</v>
      </c>
      <c r="AB66" s="146">
        <v>337.38</v>
      </c>
      <c r="AC66" s="146">
        <v>345.23</v>
      </c>
      <c r="AD66" s="146">
        <v>352.69</v>
      </c>
      <c r="AE66" s="146">
        <v>360.14</v>
      </c>
      <c r="AF66" s="146">
        <v>360.14</v>
      </c>
      <c r="AG66" s="146">
        <v>360.14</v>
      </c>
      <c r="AH66" s="146">
        <v>360.14</v>
      </c>
      <c r="AI66" s="147">
        <v>360.14</v>
      </c>
      <c r="AJ66" s="145">
        <v>264.46</v>
      </c>
      <c r="AK66" s="146">
        <v>264.46</v>
      </c>
      <c r="AL66" s="146">
        <v>264.46</v>
      </c>
      <c r="AM66" s="146">
        <v>264.46</v>
      </c>
      <c r="AN66" s="146">
        <v>261.07</v>
      </c>
      <c r="AO66" s="146">
        <v>261.07</v>
      </c>
      <c r="AP66" s="147">
        <v>261.07</v>
      </c>
      <c r="AQ66" s="24">
        <v>0</v>
      </c>
      <c r="AR66" s="21">
        <v>0</v>
      </c>
      <c r="AS66" s="21">
        <v>0</v>
      </c>
      <c r="AT66" s="25">
        <v>0</v>
      </c>
      <c r="AU66" s="21">
        <v>0</v>
      </c>
      <c r="AV66" s="25">
        <v>0</v>
      </c>
      <c r="AW66" s="47">
        <v>0</v>
      </c>
      <c r="AX66" s="24">
        <v>0</v>
      </c>
      <c r="AY66" s="21">
        <v>0</v>
      </c>
      <c r="AZ66" s="25">
        <v>0</v>
      </c>
      <c r="BA66" s="21">
        <v>0</v>
      </c>
      <c r="BB66" s="25">
        <v>0</v>
      </c>
      <c r="BC66" s="21">
        <v>0</v>
      </c>
      <c r="BD66" s="22">
        <v>0</v>
      </c>
      <c r="BE66" s="119">
        <v>0</v>
      </c>
      <c r="BF66" s="31">
        <v>0.129</v>
      </c>
      <c r="BG66" s="7">
        <v>0.26</v>
      </c>
      <c r="BH66" s="6">
        <v>0.043</v>
      </c>
      <c r="BI66" s="7">
        <v>0.057</v>
      </c>
      <c r="BJ66" s="6">
        <v>0.026</v>
      </c>
      <c r="BK66" s="7">
        <v>0.0415</v>
      </c>
      <c r="BL66" s="7">
        <v>0.0415</v>
      </c>
      <c r="BM66" s="10">
        <v>0.02075</v>
      </c>
      <c r="BN66" s="9">
        <v>0.018</v>
      </c>
      <c r="BO66" s="6">
        <v>0</v>
      </c>
      <c r="BP66" s="7">
        <v>0</v>
      </c>
      <c r="BQ66" s="6">
        <v>0</v>
      </c>
      <c r="BR66" s="7">
        <v>0</v>
      </c>
      <c r="BS66" s="3">
        <v>0</v>
      </c>
      <c r="BT66" s="60">
        <v>0</v>
      </c>
      <c r="BU66" s="41">
        <v>0</v>
      </c>
      <c r="BV66" s="24">
        <v>0.018</v>
      </c>
      <c r="BW66" s="21">
        <v>0.018</v>
      </c>
      <c r="BX66" s="21">
        <v>0.018</v>
      </c>
      <c r="BY66" s="22">
        <v>0</v>
      </c>
    </row>
    <row r="67" spans="1:77" ht="15">
      <c r="A67" s="15">
        <v>10191</v>
      </c>
      <c r="B67" s="48" t="s">
        <v>74</v>
      </c>
      <c r="C67" s="87">
        <v>133.174</v>
      </c>
      <c r="D67" s="84">
        <v>125.168</v>
      </c>
      <c r="E67" s="85">
        <v>133.174</v>
      </c>
      <c r="F67" s="88">
        <v>131.217</v>
      </c>
      <c r="G67" s="26">
        <v>138.12954121129326</v>
      </c>
      <c r="H67" s="29">
        <v>129.19994566210045</v>
      </c>
      <c r="I67" s="27">
        <v>129.16990650684932</v>
      </c>
      <c r="J67" s="29">
        <v>130.34140107012755</v>
      </c>
      <c r="K67" s="27">
        <v>129.90102990867575</v>
      </c>
      <c r="L67" s="29">
        <v>129.48979657534247</v>
      </c>
      <c r="M67" s="27">
        <v>128.99486837899545</v>
      </c>
      <c r="N67" s="29">
        <v>128.55179530965393</v>
      </c>
      <c r="O67" s="27">
        <v>128.21469315068492</v>
      </c>
      <c r="P67" s="29">
        <v>127.88381666666666</v>
      </c>
      <c r="Q67" s="27">
        <v>127.37246712328766</v>
      </c>
      <c r="R67" s="29">
        <v>126.92639959016392</v>
      </c>
      <c r="S67" s="27">
        <v>126.62223196347033</v>
      </c>
      <c r="T67" s="27">
        <v>126.37473984018261</v>
      </c>
      <c r="U67" s="29">
        <v>126.09428070776258</v>
      </c>
      <c r="V67" s="31">
        <v>0</v>
      </c>
      <c r="W67" s="7">
        <v>0</v>
      </c>
      <c r="X67" s="6">
        <v>0</v>
      </c>
      <c r="Y67" s="7">
        <v>0</v>
      </c>
      <c r="Z67" s="6">
        <v>0</v>
      </c>
      <c r="AA67" s="7">
        <v>0</v>
      </c>
      <c r="AB67" s="6">
        <v>0</v>
      </c>
      <c r="AC67" s="7">
        <v>0</v>
      </c>
      <c r="AD67" s="6">
        <v>0</v>
      </c>
      <c r="AE67" s="7">
        <v>0</v>
      </c>
      <c r="AF67" s="6">
        <v>0</v>
      </c>
      <c r="AG67" s="7">
        <v>0</v>
      </c>
      <c r="AH67" s="7">
        <v>0</v>
      </c>
      <c r="AI67" s="8">
        <v>0</v>
      </c>
      <c r="AJ67" s="31">
        <v>0</v>
      </c>
      <c r="AK67" s="7">
        <v>0</v>
      </c>
      <c r="AL67" s="6">
        <v>0</v>
      </c>
      <c r="AM67" s="7">
        <v>0</v>
      </c>
      <c r="AN67" s="6">
        <v>0</v>
      </c>
      <c r="AO67" s="7">
        <v>0</v>
      </c>
      <c r="AP67" s="8">
        <v>0</v>
      </c>
      <c r="AQ67" s="24">
        <v>0</v>
      </c>
      <c r="AR67" s="21">
        <v>0</v>
      </c>
      <c r="AS67" s="21">
        <v>0</v>
      </c>
      <c r="AT67" s="25">
        <v>0</v>
      </c>
      <c r="AU67" s="21">
        <v>0</v>
      </c>
      <c r="AV67" s="25">
        <v>0</v>
      </c>
      <c r="AW67" s="47">
        <v>0</v>
      </c>
      <c r="AX67" s="24">
        <v>0</v>
      </c>
      <c r="AY67" s="21">
        <v>0</v>
      </c>
      <c r="AZ67" s="25">
        <v>0</v>
      </c>
      <c r="BA67" s="21">
        <v>0</v>
      </c>
      <c r="BB67" s="25">
        <v>0</v>
      </c>
      <c r="BC67" s="21">
        <v>0</v>
      </c>
      <c r="BD67" s="22">
        <v>0</v>
      </c>
      <c r="BE67" s="119">
        <v>0</v>
      </c>
      <c r="BF67" s="31">
        <v>1.57</v>
      </c>
      <c r="BG67" s="7">
        <v>1.879</v>
      </c>
      <c r="BH67" s="6">
        <v>1.247</v>
      </c>
      <c r="BI67" s="7">
        <v>1.151</v>
      </c>
      <c r="BJ67" s="6">
        <v>1.473</v>
      </c>
      <c r="BK67" s="7">
        <v>1.312</v>
      </c>
      <c r="BL67" s="7">
        <v>1.312</v>
      </c>
      <c r="BM67" s="10">
        <v>0.656</v>
      </c>
      <c r="BN67" s="9">
        <v>0</v>
      </c>
      <c r="BO67" s="6">
        <v>0.001</v>
      </c>
      <c r="BP67" s="7">
        <v>0.004</v>
      </c>
      <c r="BQ67" s="6">
        <v>0.001</v>
      </c>
      <c r="BR67" s="7">
        <v>0.158</v>
      </c>
      <c r="BS67" s="3">
        <v>0.0795</v>
      </c>
      <c r="BT67" s="60">
        <v>0.0795</v>
      </c>
      <c r="BU67" s="41">
        <v>0.03975</v>
      </c>
      <c r="BV67" s="24">
        <v>0.164</v>
      </c>
      <c r="BW67" s="21">
        <v>0.2435</v>
      </c>
      <c r="BX67" s="21">
        <v>0.36275</v>
      </c>
      <c r="BY67" s="22">
        <v>0.19875</v>
      </c>
    </row>
    <row r="68" spans="1:77" ht="15">
      <c r="A68" s="15">
        <v>10197</v>
      </c>
      <c r="B68" s="48" t="s">
        <v>75</v>
      </c>
      <c r="C68" s="87">
        <v>23.092</v>
      </c>
      <c r="D68" s="84">
        <v>21.704</v>
      </c>
      <c r="E68" s="85">
        <v>23.092</v>
      </c>
      <c r="F68" s="88">
        <v>22.753</v>
      </c>
      <c r="G68" s="26">
        <v>25.08617941712204</v>
      </c>
      <c r="H68" s="29">
        <v>26.579110502283104</v>
      </c>
      <c r="I68" s="27">
        <v>26.556640981735153</v>
      </c>
      <c r="J68" s="29">
        <v>56.280920537340634</v>
      </c>
      <c r="K68" s="27">
        <v>87.80187340182648</v>
      </c>
      <c r="L68" s="29">
        <v>90.63545616438357</v>
      </c>
      <c r="M68" s="27">
        <v>114.6440053652968</v>
      </c>
      <c r="N68" s="29">
        <v>146.0370439435337</v>
      </c>
      <c r="O68" s="27">
        <v>146.46041506849315</v>
      </c>
      <c r="P68" s="29">
        <v>146.9217068493151</v>
      </c>
      <c r="Q68" s="27">
        <v>145.69220993150685</v>
      </c>
      <c r="R68" s="29">
        <v>147.50288695355192</v>
      </c>
      <c r="S68" s="27">
        <v>147.08514566210044</v>
      </c>
      <c r="T68" s="27">
        <v>145.82051335616438</v>
      </c>
      <c r="U68" s="29">
        <v>147.83065593607304</v>
      </c>
      <c r="V68" s="31">
        <v>0</v>
      </c>
      <c r="W68" s="7">
        <v>0</v>
      </c>
      <c r="X68" s="6">
        <v>28.048950933515485</v>
      </c>
      <c r="Y68" s="7">
        <v>59.32542260273973</v>
      </c>
      <c r="Z68" s="6">
        <v>62.21596210045662</v>
      </c>
      <c r="AA68" s="7">
        <v>85.61815719178081</v>
      </c>
      <c r="AB68" s="6">
        <v>116.20204781420765</v>
      </c>
      <c r="AC68" s="7">
        <v>116.59678847031964</v>
      </c>
      <c r="AD68" s="6">
        <v>116.92491438356163</v>
      </c>
      <c r="AE68" s="7">
        <v>115.75833595890408</v>
      </c>
      <c r="AF68" s="6">
        <v>117.5407608151184</v>
      </c>
      <c r="AG68" s="7">
        <v>117.08450502283105</v>
      </c>
      <c r="AH68" s="7">
        <v>115.75833595890408</v>
      </c>
      <c r="AI68" s="8">
        <v>117.69571415525112</v>
      </c>
      <c r="AJ68" s="31">
        <v>0</v>
      </c>
      <c r="AK68" s="7">
        <v>0</v>
      </c>
      <c r="AL68" s="6">
        <v>0</v>
      </c>
      <c r="AM68" s="7">
        <v>0</v>
      </c>
      <c r="AN68" s="6">
        <v>0</v>
      </c>
      <c r="AO68" s="7">
        <v>0</v>
      </c>
      <c r="AP68" s="8">
        <v>0</v>
      </c>
      <c r="AQ68" s="24">
        <v>0</v>
      </c>
      <c r="AR68" s="21">
        <v>0</v>
      </c>
      <c r="AS68" s="21">
        <v>0</v>
      </c>
      <c r="AT68" s="25">
        <v>0</v>
      </c>
      <c r="AU68" s="21">
        <v>0</v>
      </c>
      <c r="AV68" s="25">
        <v>0</v>
      </c>
      <c r="AW68" s="47">
        <v>0</v>
      </c>
      <c r="AX68" s="24">
        <v>0</v>
      </c>
      <c r="AY68" s="21">
        <v>0</v>
      </c>
      <c r="AZ68" s="25">
        <v>0</v>
      </c>
      <c r="BA68" s="21">
        <v>0</v>
      </c>
      <c r="BB68" s="25">
        <v>0</v>
      </c>
      <c r="BC68" s="21">
        <v>0</v>
      </c>
      <c r="BD68" s="22">
        <v>0</v>
      </c>
      <c r="BE68" s="119">
        <v>0</v>
      </c>
      <c r="BF68" s="31">
        <v>0.49</v>
      </c>
      <c r="BG68" s="7">
        <v>0.302</v>
      </c>
      <c r="BH68" s="6">
        <v>0.461</v>
      </c>
      <c r="BI68" s="7">
        <v>0.495</v>
      </c>
      <c r="BJ68" s="6">
        <v>0.222</v>
      </c>
      <c r="BK68" s="7">
        <v>0.3585</v>
      </c>
      <c r="BL68" s="7">
        <v>0.3585</v>
      </c>
      <c r="BM68" s="10">
        <v>0.17925</v>
      </c>
      <c r="BN68" s="9">
        <v>0</v>
      </c>
      <c r="BO68" s="6">
        <v>0</v>
      </c>
      <c r="BP68" s="7">
        <v>0</v>
      </c>
      <c r="BQ68" s="6">
        <v>0</v>
      </c>
      <c r="BR68" s="7">
        <v>0</v>
      </c>
      <c r="BS68" s="3">
        <v>0</v>
      </c>
      <c r="BT68" s="60">
        <v>0</v>
      </c>
      <c r="BU68" s="41">
        <v>0</v>
      </c>
      <c r="BV68" s="24">
        <v>0</v>
      </c>
      <c r="BW68" s="21">
        <v>0</v>
      </c>
      <c r="BX68" s="21">
        <v>0</v>
      </c>
      <c r="BY68" s="22">
        <v>0</v>
      </c>
    </row>
    <row r="69" spans="1:77" ht="15">
      <c r="A69" s="15">
        <v>10202</v>
      </c>
      <c r="B69" s="48" t="s">
        <v>76</v>
      </c>
      <c r="C69" s="87">
        <v>13.294</v>
      </c>
      <c r="D69" s="84">
        <v>12.495</v>
      </c>
      <c r="E69" s="85">
        <v>13.294</v>
      </c>
      <c r="F69" s="88">
        <v>13.099</v>
      </c>
      <c r="G69" s="26">
        <v>13.176798724954462</v>
      </c>
      <c r="H69" s="29">
        <v>15.236777283105022</v>
      </c>
      <c r="I69" s="27">
        <v>15.434859589041096</v>
      </c>
      <c r="J69" s="29">
        <v>15.487704121129324</v>
      </c>
      <c r="K69" s="27">
        <v>15.607067579908673</v>
      </c>
      <c r="L69" s="29">
        <v>15.726232762557075</v>
      </c>
      <c r="M69" s="27">
        <v>15.84615570776256</v>
      </c>
      <c r="N69" s="29">
        <v>15.965778688524592</v>
      </c>
      <c r="O69" s="27">
        <v>16.05668641552511</v>
      </c>
      <c r="P69" s="29">
        <v>16.14692511415525</v>
      </c>
      <c r="Q69" s="27">
        <v>16.237558447488585</v>
      </c>
      <c r="R69" s="29">
        <v>16.327404940801458</v>
      </c>
      <c r="S69" s="27">
        <v>16.42002785388128</v>
      </c>
      <c r="T69" s="27">
        <v>16.511863242009134</v>
      </c>
      <c r="U69" s="29">
        <v>16.604108333333333</v>
      </c>
      <c r="V69" s="31">
        <v>0</v>
      </c>
      <c r="W69" s="7">
        <v>0</v>
      </c>
      <c r="X69" s="6">
        <v>0</v>
      </c>
      <c r="Y69" s="7">
        <v>0</v>
      </c>
      <c r="Z69" s="6">
        <v>0</v>
      </c>
      <c r="AA69" s="7">
        <v>0</v>
      </c>
      <c r="AB69" s="6">
        <v>0</v>
      </c>
      <c r="AC69" s="7">
        <v>0</v>
      </c>
      <c r="AD69" s="6">
        <v>0</v>
      </c>
      <c r="AE69" s="7">
        <v>0</v>
      </c>
      <c r="AF69" s="6">
        <v>0</v>
      </c>
      <c r="AG69" s="7">
        <v>0</v>
      </c>
      <c r="AH69" s="7">
        <v>0</v>
      </c>
      <c r="AI69" s="8">
        <v>0</v>
      </c>
      <c r="AJ69" s="31">
        <v>0</v>
      </c>
      <c r="AK69" s="7">
        <v>0</v>
      </c>
      <c r="AL69" s="6">
        <v>0</v>
      </c>
      <c r="AM69" s="7">
        <v>0</v>
      </c>
      <c r="AN69" s="6">
        <v>0</v>
      </c>
      <c r="AO69" s="7">
        <v>0</v>
      </c>
      <c r="AP69" s="8">
        <v>0</v>
      </c>
      <c r="AQ69" s="24">
        <v>0</v>
      </c>
      <c r="AR69" s="21">
        <v>0</v>
      </c>
      <c r="AS69" s="21">
        <v>0</v>
      </c>
      <c r="AT69" s="25">
        <v>0</v>
      </c>
      <c r="AU69" s="21">
        <v>0</v>
      </c>
      <c r="AV69" s="25">
        <v>0</v>
      </c>
      <c r="AW69" s="47">
        <v>0</v>
      </c>
      <c r="AX69" s="24">
        <v>0</v>
      </c>
      <c r="AY69" s="21">
        <v>0</v>
      </c>
      <c r="AZ69" s="25">
        <v>0</v>
      </c>
      <c r="BA69" s="21">
        <v>0</v>
      </c>
      <c r="BB69" s="25">
        <v>0</v>
      </c>
      <c r="BC69" s="21">
        <v>0</v>
      </c>
      <c r="BD69" s="22">
        <v>0</v>
      </c>
      <c r="BE69" s="119">
        <v>0</v>
      </c>
      <c r="BF69" s="31">
        <v>0.25</v>
      </c>
      <c r="BG69" s="7">
        <v>0.118</v>
      </c>
      <c r="BH69" s="6">
        <v>0.193</v>
      </c>
      <c r="BI69" s="7">
        <v>0.487</v>
      </c>
      <c r="BJ69" s="6">
        <v>0.145</v>
      </c>
      <c r="BK69" s="7">
        <v>0.316</v>
      </c>
      <c r="BL69" s="7">
        <v>0.316</v>
      </c>
      <c r="BM69" s="10">
        <v>0.158</v>
      </c>
      <c r="BN69" s="9">
        <v>0</v>
      </c>
      <c r="BO69" s="6">
        <v>0</v>
      </c>
      <c r="BP69" s="7">
        <v>0</v>
      </c>
      <c r="BQ69" s="6">
        <v>0.357</v>
      </c>
      <c r="BR69" s="7">
        <v>0.04</v>
      </c>
      <c r="BS69" s="3">
        <v>0.1985</v>
      </c>
      <c r="BT69" s="60">
        <v>0.1985</v>
      </c>
      <c r="BU69" s="41">
        <v>0.09925</v>
      </c>
      <c r="BV69" s="24">
        <v>0.39699999999999996</v>
      </c>
      <c r="BW69" s="21">
        <v>0.5954999999999999</v>
      </c>
      <c r="BX69" s="21">
        <v>0.8932499999999999</v>
      </c>
      <c r="BY69" s="22">
        <v>0.49625</v>
      </c>
    </row>
    <row r="70" spans="1:77" ht="15">
      <c r="A70" s="15">
        <v>10203</v>
      </c>
      <c r="B70" s="48" t="s">
        <v>77</v>
      </c>
      <c r="C70" s="87">
        <v>6.306</v>
      </c>
      <c r="D70" s="84">
        <v>5.927</v>
      </c>
      <c r="E70" s="85">
        <v>6.306</v>
      </c>
      <c r="F70" s="88">
        <v>6.213</v>
      </c>
      <c r="G70" s="26">
        <v>6.1221539162112935</v>
      </c>
      <c r="H70" s="29">
        <v>6.473098173515982</v>
      </c>
      <c r="I70" s="27">
        <v>6.500323972602741</v>
      </c>
      <c r="J70" s="29">
        <v>6.728880236794172</v>
      </c>
      <c r="K70" s="27">
        <v>6.774684246575344</v>
      </c>
      <c r="L70" s="29">
        <v>6.802192465753424</v>
      </c>
      <c r="M70" s="27">
        <v>6.829842237442924</v>
      </c>
      <c r="N70" s="29">
        <v>6.838900387067395</v>
      </c>
      <c r="O70" s="27">
        <v>6.885573287671233</v>
      </c>
      <c r="P70" s="29">
        <v>6.913655136986301</v>
      </c>
      <c r="Q70" s="27">
        <v>6.9418823059360735</v>
      </c>
      <c r="R70" s="29">
        <v>6.951211179417122</v>
      </c>
      <c r="S70" s="27">
        <v>6.9987761415525105</v>
      </c>
      <c r="T70" s="27">
        <v>7.027445662100455</v>
      </c>
      <c r="U70" s="29">
        <v>7.056263698630138</v>
      </c>
      <c r="V70" s="31">
        <v>0</v>
      </c>
      <c r="W70" s="7">
        <v>0</v>
      </c>
      <c r="X70" s="6">
        <v>0</v>
      </c>
      <c r="Y70" s="7">
        <v>0</v>
      </c>
      <c r="Z70" s="6">
        <v>0</v>
      </c>
      <c r="AA70" s="7">
        <v>0</v>
      </c>
      <c r="AB70" s="6">
        <v>0</v>
      </c>
      <c r="AC70" s="7">
        <v>0</v>
      </c>
      <c r="AD70" s="6">
        <v>0</v>
      </c>
      <c r="AE70" s="7">
        <v>0</v>
      </c>
      <c r="AF70" s="6">
        <v>0</v>
      </c>
      <c r="AG70" s="7">
        <v>0</v>
      </c>
      <c r="AH70" s="7">
        <v>0</v>
      </c>
      <c r="AI70" s="8">
        <v>0</v>
      </c>
      <c r="AJ70" s="31">
        <v>0</v>
      </c>
      <c r="AK70" s="7">
        <v>0</v>
      </c>
      <c r="AL70" s="6">
        <v>0</v>
      </c>
      <c r="AM70" s="7">
        <v>0</v>
      </c>
      <c r="AN70" s="6">
        <v>0</v>
      </c>
      <c r="AO70" s="7">
        <v>0</v>
      </c>
      <c r="AP70" s="8">
        <v>0</v>
      </c>
      <c r="AQ70" s="24">
        <v>0</v>
      </c>
      <c r="AR70" s="21">
        <v>0</v>
      </c>
      <c r="AS70" s="21">
        <v>0</v>
      </c>
      <c r="AT70" s="25">
        <v>0</v>
      </c>
      <c r="AU70" s="21">
        <v>0</v>
      </c>
      <c r="AV70" s="25">
        <v>0</v>
      </c>
      <c r="AW70" s="47">
        <v>0</v>
      </c>
      <c r="AX70" s="24">
        <v>0</v>
      </c>
      <c r="AY70" s="21">
        <v>0</v>
      </c>
      <c r="AZ70" s="25">
        <v>0</v>
      </c>
      <c r="BA70" s="21">
        <v>0</v>
      </c>
      <c r="BB70" s="25">
        <v>0</v>
      </c>
      <c r="BC70" s="21">
        <v>0</v>
      </c>
      <c r="BD70" s="22">
        <v>0</v>
      </c>
      <c r="BE70" s="119">
        <v>0</v>
      </c>
      <c r="BF70" s="31">
        <v>0.052</v>
      </c>
      <c r="BG70" s="7">
        <v>0.039</v>
      </c>
      <c r="BH70" s="6">
        <v>0.051</v>
      </c>
      <c r="BI70" s="7">
        <v>0.077</v>
      </c>
      <c r="BJ70" s="6">
        <v>0.017</v>
      </c>
      <c r="BK70" s="7">
        <v>0.047</v>
      </c>
      <c r="BL70" s="7">
        <v>0.047</v>
      </c>
      <c r="BM70" s="10">
        <v>0.0235</v>
      </c>
      <c r="BN70" s="9">
        <v>0</v>
      </c>
      <c r="BO70" s="6">
        <v>0</v>
      </c>
      <c r="BP70" s="7">
        <v>0</v>
      </c>
      <c r="BQ70" s="6">
        <v>0</v>
      </c>
      <c r="BR70" s="7">
        <v>0</v>
      </c>
      <c r="BS70" s="3">
        <v>0</v>
      </c>
      <c r="BT70" s="60">
        <v>0</v>
      </c>
      <c r="BU70" s="41">
        <v>0</v>
      </c>
      <c r="BV70" s="24">
        <v>0</v>
      </c>
      <c r="BW70" s="21">
        <v>0</v>
      </c>
      <c r="BX70" s="21">
        <v>0</v>
      </c>
      <c r="BY70" s="22">
        <v>0</v>
      </c>
    </row>
    <row r="71" spans="1:77" ht="15">
      <c r="A71" s="15">
        <v>10204</v>
      </c>
      <c r="B71" s="48" t="s">
        <v>78</v>
      </c>
      <c r="C71" s="87">
        <v>80.743</v>
      </c>
      <c r="D71" s="84">
        <v>75.889</v>
      </c>
      <c r="E71" s="85">
        <v>80.743</v>
      </c>
      <c r="F71" s="88">
        <v>79.556</v>
      </c>
      <c r="G71" s="26">
        <v>81.45160940346084</v>
      </c>
      <c r="H71" s="29">
        <v>80.33966792237443</v>
      </c>
      <c r="I71" s="27">
        <v>80.38396392694064</v>
      </c>
      <c r="J71" s="29">
        <v>100.23025876593807</v>
      </c>
      <c r="K71" s="27">
        <v>101.58794121004567</v>
      </c>
      <c r="L71" s="29">
        <v>102.46811894977169</v>
      </c>
      <c r="M71" s="27">
        <v>103.3710560502283</v>
      </c>
      <c r="N71" s="29">
        <v>104.10779200819672</v>
      </c>
      <c r="O71" s="27">
        <v>105.14809817351599</v>
      </c>
      <c r="P71" s="29">
        <v>105.78668652968037</v>
      </c>
      <c r="Q71" s="27">
        <v>106.40901586757991</v>
      </c>
      <c r="R71" s="29">
        <v>106.60620582877961</v>
      </c>
      <c r="S71" s="27">
        <v>107.48315011415525</v>
      </c>
      <c r="T71" s="27">
        <v>108.26845936073062</v>
      </c>
      <c r="U71" s="29">
        <v>109.0706079908676</v>
      </c>
      <c r="V71" s="31">
        <v>0</v>
      </c>
      <c r="W71" s="7">
        <v>0</v>
      </c>
      <c r="X71" s="6">
        <v>0</v>
      </c>
      <c r="Y71" s="7">
        <v>0</v>
      </c>
      <c r="Z71" s="6">
        <v>0</v>
      </c>
      <c r="AA71" s="7">
        <v>0</v>
      </c>
      <c r="AB71" s="6">
        <v>0</v>
      </c>
      <c r="AC71" s="7">
        <v>0</v>
      </c>
      <c r="AD71" s="6">
        <v>0</v>
      </c>
      <c r="AE71" s="7">
        <v>0</v>
      </c>
      <c r="AF71" s="6">
        <v>0</v>
      </c>
      <c r="AG71" s="7">
        <v>0</v>
      </c>
      <c r="AH71" s="7">
        <v>0</v>
      </c>
      <c r="AI71" s="8">
        <v>0</v>
      </c>
      <c r="AJ71" s="31">
        <v>17.32203196347032</v>
      </c>
      <c r="AK71" s="7">
        <v>17.322146118721463</v>
      </c>
      <c r="AL71" s="6">
        <v>17.34995446265938</v>
      </c>
      <c r="AM71" s="7">
        <v>17.32203196347032</v>
      </c>
      <c r="AN71" s="6">
        <v>17.322146118721463</v>
      </c>
      <c r="AO71" s="7">
        <v>17.322146118721463</v>
      </c>
      <c r="AP71" s="8">
        <v>17.35006830601093</v>
      </c>
      <c r="AQ71" s="24">
        <v>0</v>
      </c>
      <c r="AR71" s="21">
        <v>0</v>
      </c>
      <c r="AS71" s="21">
        <v>0</v>
      </c>
      <c r="AT71" s="25">
        <v>0</v>
      </c>
      <c r="AU71" s="21">
        <v>0</v>
      </c>
      <c r="AV71" s="25">
        <v>0</v>
      </c>
      <c r="AW71" s="47">
        <v>0</v>
      </c>
      <c r="AX71" s="24">
        <v>0.5179223744292237</v>
      </c>
      <c r="AY71" s="21">
        <v>0.5179223744292237</v>
      </c>
      <c r="AZ71" s="25">
        <v>0.5179872495446266</v>
      </c>
      <c r="BA71" s="21">
        <v>0.5179223744292237</v>
      </c>
      <c r="BB71" s="25">
        <v>0.5179223744292237</v>
      </c>
      <c r="BC71" s="21">
        <v>0.5179223744292237</v>
      </c>
      <c r="BD71" s="22">
        <v>0.5179872495446266</v>
      </c>
      <c r="BE71" s="119">
        <v>0</v>
      </c>
      <c r="BF71" s="31">
        <v>1.419</v>
      </c>
      <c r="BG71" s="7">
        <v>1.271</v>
      </c>
      <c r="BH71" s="6">
        <v>1.115</v>
      </c>
      <c r="BI71" s="7">
        <v>1.146</v>
      </c>
      <c r="BJ71" s="6">
        <v>0.621</v>
      </c>
      <c r="BK71" s="7">
        <v>0.8835</v>
      </c>
      <c r="BL71" s="7">
        <v>0.8835</v>
      </c>
      <c r="BM71" s="10">
        <v>0.44175</v>
      </c>
      <c r="BN71" s="9">
        <v>0</v>
      </c>
      <c r="BO71" s="6">
        <v>0</v>
      </c>
      <c r="BP71" s="7">
        <v>0.449</v>
      </c>
      <c r="BQ71" s="6">
        <v>0.208</v>
      </c>
      <c r="BR71" s="7">
        <v>0.017</v>
      </c>
      <c r="BS71" s="3">
        <v>0.1125</v>
      </c>
      <c r="BT71" s="60">
        <v>0.1125</v>
      </c>
      <c r="BU71" s="41">
        <v>0.05625</v>
      </c>
      <c r="BV71" s="24">
        <v>0.674</v>
      </c>
      <c r="BW71" s="21">
        <v>0.7865000000000001</v>
      </c>
      <c r="BX71" s="21">
        <v>0.9552500000000002</v>
      </c>
      <c r="BY71" s="22">
        <v>0.28125</v>
      </c>
    </row>
    <row r="72" spans="1:77" ht="15">
      <c r="A72" s="15">
        <v>10209</v>
      </c>
      <c r="B72" s="48" t="s">
        <v>79</v>
      </c>
      <c r="C72" s="87">
        <v>106.455</v>
      </c>
      <c r="D72" s="84">
        <v>100.055</v>
      </c>
      <c r="E72" s="85">
        <v>106.455</v>
      </c>
      <c r="F72" s="88">
        <v>104.89</v>
      </c>
      <c r="G72" s="26">
        <v>106.51081511839709</v>
      </c>
      <c r="H72" s="29">
        <v>122.99698938356165</v>
      </c>
      <c r="I72" s="27">
        <v>124.17198630136987</v>
      </c>
      <c r="J72" s="29">
        <v>127.89154337431694</v>
      </c>
      <c r="K72" s="27">
        <v>128.8832357305936</v>
      </c>
      <c r="L72" s="29">
        <v>129.90265285388125</v>
      </c>
      <c r="M72" s="27">
        <v>130.92971472602738</v>
      </c>
      <c r="N72" s="29">
        <v>131.9845099043716</v>
      </c>
      <c r="O72" s="27">
        <v>133.00698219178082</v>
      </c>
      <c r="P72" s="29">
        <v>134.05729417808217</v>
      </c>
      <c r="Q72" s="27">
        <v>135.11553493150686</v>
      </c>
      <c r="R72" s="29">
        <v>136.2016088342441</v>
      </c>
      <c r="S72" s="27">
        <v>137.255798630137</v>
      </c>
      <c r="T72" s="27">
        <v>138.33799406392694</v>
      </c>
      <c r="U72" s="29">
        <v>139.42832545662102</v>
      </c>
      <c r="V72" s="31">
        <v>0</v>
      </c>
      <c r="W72" s="7">
        <v>0</v>
      </c>
      <c r="X72" s="6">
        <v>0</v>
      </c>
      <c r="Y72" s="7">
        <v>0</v>
      </c>
      <c r="Z72" s="6">
        <v>0</v>
      </c>
      <c r="AA72" s="7">
        <v>0</v>
      </c>
      <c r="AB72" s="6">
        <v>0</v>
      </c>
      <c r="AC72" s="7">
        <v>0</v>
      </c>
      <c r="AD72" s="6">
        <v>0</v>
      </c>
      <c r="AE72" s="7">
        <v>0</v>
      </c>
      <c r="AF72" s="6">
        <v>0</v>
      </c>
      <c r="AG72" s="7">
        <v>0</v>
      </c>
      <c r="AH72" s="7">
        <v>0</v>
      </c>
      <c r="AI72" s="8">
        <v>0</v>
      </c>
      <c r="AJ72" s="31">
        <v>0</v>
      </c>
      <c r="AK72" s="7">
        <v>0</v>
      </c>
      <c r="AL72" s="6">
        <v>0</v>
      </c>
      <c r="AM72" s="7">
        <v>0</v>
      </c>
      <c r="AN72" s="6">
        <v>0</v>
      </c>
      <c r="AO72" s="7">
        <v>0</v>
      </c>
      <c r="AP72" s="8">
        <v>0</v>
      </c>
      <c r="AQ72" s="24">
        <v>0</v>
      </c>
      <c r="AR72" s="21">
        <v>0</v>
      </c>
      <c r="AS72" s="21">
        <v>0</v>
      </c>
      <c r="AT72" s="25">
        <v>0</v>
      </c>
      <c r="AU72" s="21">
        <v>0</v>
      </c>
      <c r="AV72" s="25">
        <v>0</v>
      </c>
      <c r="AW72" s="47">
        <v>0</v>
      </c>
      <c r="AX72" s="24">
        <v>0</v>
      </c>
      <c r="AY72" s="21">
        <v>0</v>
      </c>
      <c r="AZ72" s="25">
        <v>0</v>
      </c>
      <c r="BA72" s="21">
        <v>0</v>
      </c>
      <c r="BB72" s="25">
        <v>0</v>
      </c>
      <c r="BC72" s="21">
        <v>0</v>
      </c>
      <c r="BD72" s="22">
        <v>0</v>
      </c>
      <c r="BE72" s="119">
        <v>0</v>
      </c>
      <c r="BF72" s="31">
        <v>1.485</v>
      </c>
      <c r="BG72" s="7">
        <v>1.443</v>
      </c>
      <c r="BH72" s="6">
        <v>1.164</v>
      </c>
      <c r="BI72" s="7">
        <v>0.969</v>
      </c>
      <c r="BJ72" s="6">
        <v>0.918</v>
      </c>
      <c r="BK72" s="7">
        <v>0.9435</v>
      </c>
      <c r="BL72" s="7">
        <v>0.9435</v>
      </c>
      <c r="BM72" s="10">
        <v>0.47175</v>
      </c>
      <c r="BN72" s="9">
        <v>0.102</v>
      </c>
      <c r="BO72" s="6">
        <v>0.124</v>
      </c>
      <c r="BP72" s="7">
        <v>0</v>
      </c>
      <c r="BQ72" s="6">
        <v>0.027</v>
      </c>
      <c r="BR72" s="7">
        <v>0</v>
      </c>
      <c r="BS72" s="3">
        <v>0.013500000000000002</v>
      </c>
      <c r="BT72" s="60">
        <v>0.013500000000000002</v>
      </c>
      <c r="BU72" s="41">
        <v>0.006750000000000001</v>
      </c>
      <c r="BV72" s="24">
        <v>0.253</v>
      </c>
      <c r="BW72" s="21">
        <v>0.2665</v>
      </c>
      <c r="BX72" s="21">
        <v>0.28675</v>
      </c>
      <c r="BY72" s="22">
        <v>0.03375</v>
      </c>
    </row>
    <row r="73" spans="1:77" ht="15">
      <c r="A73" s="15">
        <v>10230</v>
      </c>
      <c r="B73" s="48" t="s">
        <v>80</v>
      </c>
      <c r="C73" s="87">
        <v>9.847</v>
      </c>
      <c r="D73" s="84">
        <v>9.255</v>
      </c>
      <c r="E73" s="85">
        <v>9.847</v>
      </c>
      <c r="F73" s="88">
        <v>9.702</v>
      </c>
      <c r="G73" s="26">
        <v>11.054872495446267</v>
      </c>
      <c r="H73" s="29">
        <v>12.738437671232877</v>
      </c>
      <c r="I73" s="27">
        <v>12.802464041095893</v>
      </c>
      <c r="J73" s="29">
        <v>13.318651297814208</v>
      </c>
      <c r="K73" s="27">
        <v>13.450892808219177</v>
      </c>
      <c r="L73" s="29">
        <v>13.584813698630139</v>
      </c>
      <c r="M73" s="27">
        <v>13.709691894977167</v>
      </c>
      <c r="N73" s="29">
        <v>13.844973588342441</v>
      </c>
      <c r="O73" s="27">
        <v>13.979870205479454</v>
      </c>
      <c r="P73" s="29">
        <v>14.11568230593607</v>
      </c>
      <c r="Q73" s="27">
        <v>14.254929680365297</v>
      </c>
      <c r="R73" s="29">
        <v>14.395699112021857</v>
      </c>
      <c r="S73" s="27">
        <v>14.547244977168951</v>
      </c>
      <c r="T73" s="27">
        <v>14.691286187214613</v>
      </c>
      <c r="U73" s="29">
        <v>14.824547945205483</v>
      </c>
      <c r="V73" s="31">
        <v>0</v>
      </c>
      <c r="W73" s="7">
        <v>0</v>
      </c>
      <c r="X73" s="6">
        <v>0</v>
      </c>
      <c r="Y73" s="7">
        <v>0</v>
      </c>
      <c r="Z73" s="6">
        <v>0</v>
      </c>
      <c r="AA73" s="7">
        <v>0</v>
      </c>
      <c r="AB73" s="6">
        <v>0</v>
      </c>
      <c r="AC73" s="7">
        <v>0</v>
      </c>
      <c r="AD73" s="6">
        <v>0</v>
      </c>
      <c r="AE73" s="7">
        <v>0</v>
      </c>
      <c r="AF73" s="6">
        <v>0</v>
      </c>
      <c r="AG73" s="7">
        <v>0</v>
      </c>
      <c r="AH73" s="7">
        <v>0</v>
      </c>
      <c r="AI73" s="8">
        <v>0</v>
      </c>
      <c r="AJ73" s="31">
        <v>0.9803652968036529</v>
      </c>
      <c r="AK73" s="7">
        <v>0.9803652968036529</v>
      </c>
      <c r="AL73" s="6">
        <v>0.9811020036429873</v>
      </c>
      <c r="AM73" s="7">
        <v>0.9800228310502284</v>
      </c>
      <c r="AN73" s="6">
        <v>0.9779680365296803</v>
      </c>
      <c r="AO73" s="7">
        <v>0.9779680365296803</v>
      </c>
      <c r="AP73" s="8">
        <v>0.9765482695810564</v>
      </c>
      <c r="AQ73" s="24">
        <v>0</v>
      </c>
      <c r="AR73" s="21">
        <v>0</v>
      </c>
      <c r="AS73" s="21">
        <v>0</v>
      </c>
      <c r="AT73" s="25">
        <v>0</v>
      </c>
      <c r="AU73" s="21">
        <v>0</v>
      </c>
      <c r="AV73" s="25">
        <v>0</v>
      </c>
      <c r="AW73" s="47">
        <v>0</v>
      </c>
      <c r="AX73" s="24">
        <v>0</v>
      </c>
      <c r="AY73" s="21">
        <v>0</v>
      </c>
      <c r="AZ73" s="25">
        <v>0</v>
      </c>
      <c r="BA73" s="21">
        <v>0</v>
      </c>
      <c r="BB73" s="25">
        <v>0</v>
      </c>
      <c r="BC73" s="21">
        <v>0</v>
      </c>
      <c r="BD73" s="22">
        <v>0</v>
      </c>
      <c r="BE73" s="119">
        <v>0</v>
      </c>
      <c r="BF73" s="31">
        <v>0.075</v>
      </c>
      <c r="BG73" s="7">
        <v>0.076</v>
      </c>
      <c r="BH73" s="6">
        <v>0.052</v>
      </c>
      <c r="BI73" s="7">
        <v>0.066</v>
      </c>
      <c r="BJ73" s="6">
        <v>0.081</v>
      </c>
      <c r="BK73" s="7">
        <v>0.07350000000000001</v>
      </c>
      <c r="BL73" s="7">
        <v>0.07350000000000001</v>
      </c>
      <c r="BM73" s="10">
        <v>0.036750000000000005</v>
      </c>
      <c r="BN73" s="9">
        <v>0</v>
      </c>
      <c r="BO73" s="6">
        <v>0</v>
      </c>
      <c r="BP73" s="7">
        <v>0</v>
      </c>
      <c r="BQ73" s="6">
        <v>0</v>
      </c>
      <c r="BR73" s="7">
        <v>0.028</v>
      </c>
      <c r="BS73" s="3">
        <v>0.014000000000000002</v>
      </c>
      <c r="BT73" s="60">
        <v>0.014000000000000002</v>
      </c>
      <c r="BU73" s="41">
        <v>0.007000000000000001</v>
      </c>
      <c r="BV73" s="24">
        <v>0.028</v>
      </c>
      <c r="BW73" s="21">
        <v>0.042</v>
      </c>
      <c r="BX73" s="21">
        <v>0.06300000000000001</v>
      </c>
      <c r="BY73" s="22">
        <v>0.035</v>
      </c>
    </row>
    <row r="74" spans="1:77" ht="15">
      <c r="A74" s="15">
        <v>10231</v>
      </c>
      <c r="B74" s="48" t="s">
        <v>81</v>
      </c>
      <c r="C74" s="87">
        <v>37.206</v>
      </c>
      <c r="D74" s="84">
        <v>34.969</v>
      </c>
      <c r="E74" s="85">
        <v>37.206</v>
      </c>
      <c r="F74" s="88">
        <v>36.659</v>
      </c>
      <c r="G74" s="26">
        <v>41.42090319990892</v>
      </c>
      <c r="H74" s="29">
        <v>58.04134474885844</v>
      </c>
      <c r="I74" s="27">
        <v>59.12922728310502</v>
      </c>
      <c r="J74" s="29">
        <v>61.29907217668489</v>
      </c>
      <c r="K74" s="27">
        <v>62.2212539954338</v>
      </c>
      <c r="L74" s="29">
        <v>63.0172200913242</v>
      </c>
      <c r="M74" s="27">
        <v>63.79886073059361</v>
      </c>
      <c r="N74" s="29">
        <v>64.45094649362478</v>
      </c>
      <c r="O74" s="27">
        <v>65.40582557077626</v>
      </c>
      <c r="P74" s="29">
        <v>66.17777043378995</v>
      </c>
      <c r="Q74" s="27">
        <v>66.95781700913243</v>
      </c>
      <c r="R74" s="29">
        <v>67.572831284153</v>
      </c>
      <c r="S74" s="27">
        <v>68.53668652968037</v>
      </c>
      <c r="T74" s="27">
        <v>69.42672226027399</v>
      </c>
      <c r="U74" s="29">
        <v>70.05249303652968</v>
      </c>
      <c r="V74" s="31">
        <v>0</v>
      </c>
      <c r="W74" s="7">
        <v>0</v>
      </c>
      <c r="X74" s="6">
        <v>0</v>
      </c>
      <c r="Y74" s="7">
        <v>0</v>
      </c>
      <c r="Z74" s="6">
        <v>0</v>
      </c>
      <c r="AA74" s="7">
        <v>0</v>
      </c>
      <c r="AB74" s="6">
        <v>0</v>
      </c>
      <c r="AC74" s="7">
        <v>0</v>
      </c>
      <c r="AD74" s="6">
        <v>0</v>
      </c>
      <c r="AE74" s="7">
        <v>0</v>
      </c>
      <c r="AF74" s="6">
        <v>0</v>
      </c>
      <c r="AG74" s="7">
        <v>0</v>
      </c>
      <c r="AH74" s="7">
        <v>0</v>
      </c>
      <c r="AI74" s="8">
        <v>0</v>
      </c>
      <c r="AJ74" s="31">
        <v>4.418721461187214</v>
      </c>
      <c r="AK74" s="7">
        <v>4.418721461187214</v>
      </c>
      <c r="AL74" s="6">
        <v>4.418943533697632</v>
      </c>
      <c r="AM74" s="7">
        <v>4.418721461187214</v>
      </c>
      <c r="AN74" s="6">
        <v>4.418721461187214</v>
      </c>
      <c r="AO74" s="7">
        <v>4.418721461187214</v>
      </c>
      <c r="AP74" s="8">
        <v>4.418943533697632</v>
      </c>
      <c r="AQ74" s="24">
        <v>0</v>
      </c>
      <c r="AR74" s="21">
        <v>0</v>
      </c>
      <c r="AS74" s="21">
        <v>0</v>
      </c>
      <c r="AT74" s="25">
        <v>0</v>
      </c>
      <c r="AU74" s="21">
        <v>0</v>
      </c>
      <c r="AV74" s="25">
        <v>0</v>
      </c>
      <c r="AW74" s="47">
        <v>0</v>
      </c>
      <c r="AX74" s="24">
        <v>0</v>
      </c>
      <c r="AY74" s="21">
        <v>0</v>
      </c>
      <c r="AZ74" s="25">
        <v>0</v>
      </c>
      <c r="BA74" s="21">
        <v>0</v>
      </c>
      <c r="BB74" s="25">
        <v>0</v>
      </c>
      <c r="BC74" s="21">
        <v>0</v>
      </c>
      <c r="BD74" s="22">
        <v>0</v>
      </c>
      <c r="BE74" s="119">
        <v>0</v>
      </c>
      <c r="BF74" s="31">
        <v>0.235</v>
      </c>
      <c r="BG74" s="7">
        <v>0.368</v>
      </c>
      <c r="BH74" s="6">
        <v>0.384</v>
      </c>
      <c r="BI74" s="7">
        <v>0.287</v>
      </c>
      <c r="BJ74" s="6">
        <v>0.343</v>
      </c>
      <c r="BK74" s="7">
        <v>0.315</v>
      </c>
      <c r="BL74" s="7">
        <v>0.315</v>
      </c>
      <c r="BM74" s="10">
        <v>0.1575</v>
      </c>
      <c r="BN74" s="9">
        <v>0</v>
      </c>
      <c r="BO74" s="6">
        <v>0</v>
      </c>
      <c r="BP74" s="7">
        <v>0</v>
      </c>
      <c r="BQ74" s="6">
        <v>0.014</v>
      </c>
      <c r="BR74" s="7">
        <v>0</v>
      </c>
      <c r="BS74" s="3">
        <v>0.007000000000000001</v>
      </c>
      <c r="BT74" s="60">
        <v>0.007000000000000001</v>
      </c>
      <c r="BU74" s="41">
        <v>0.0035000000000000005</v>
      </c>
      <c r="BV74" s="24">
        <v>0.014</v>
      </c>
      <c r="BW74" s="21">
        <v>0.021</v>
      </c>
      <c r="BX74" s="21">
        <v>0.03150000000000001</v>
      </c>
      <c r="BY74" s="22">
        <v>0.0175</v>
      </c>
    </row>
    <row r="75" spans="1:77" ht="15">
      <c r="A75" s="15">
        <v>10234</v>
      </c>
      <c r="B75" s="48" t="s">
        <v>82</v>
      </c>
      <c r="C75" s="87">
        <v>51.76</v>
      </c>
      <c r="D75" s="84">
        <v>48.648</v>
      </c>
      <c r="E75" s="85">
        <v>51.76</v>
      </c>
      <c r="F75" s="88">
        <v>50.999</v>
      </c>
      <c r="G75" s="26">
        <v>50.3188752276867</v>
      </c>
      <c r="H75" s="29">
        <v>62.03204098173515</v>
      </c>
      <c r="I75" s="27">
        <v>63.60775970319636</v>
      </c>
      <c r="J75" s="29">
        <v>70.8994412568306</v>
      </c>
      <c r="K75" s="27">
        <v>73.04484200913242</v>
      </c>
      <c r="L75" s="29">
        <v>75.07924885844747</v>
      </c>
      <c r="M75" s="27">
        <v>77.13592009132424</v>
      </c>
      <c r="N75" s="29">
        <v>79.0608153460838</v>
      </c>
      <c r="O75" s="27">
        <v>81.3168453196347</v>
      </c>
      <c r="P75" s="29">
        <v>83.4414888127854</v>
      </c>
      <c r="Q75" s="27">
        <v>85.58919429223745</v>
      </c>
      <c r="R75" s="29">
        <v>87.58377527322405</v>
      </c>
      <c r="S75" s="27">
        <v>89.95457990867581</v>
      </c>
      <c r="T75" s="27">
        <v>92.17267214611873</v>
      </c>
      <c r="U75" s="29">
        <v>94.4146397260274</v>
      </c>
      <c r="V75" s="31">
        <v>0</v>
      </c>
      <c r="W75" s="7">
        <v>0</v>
      </c>
      <c r="X75" s="6">
        <v>0</v>
      </c>
      <c r="Y75" s="7">
        <v>0</v>
      </c>
      <c r="Z75" s="6">
        <v>0</v>
      </c>
      <c r="AA75" s="7">
        <v>0</v>
      </c>
      <c r="AB75" s="6">
        <v>0</v>
      </c>
      <c r="AC75" s="7">
        <v>0</v>
      </c>
      <c r="AD75" s="6">
        <v>0</v>
      </c>
      <c r="AE75" s="7">
        <v>0</v>
      </c>
      <c r="AF75" s="6">
        <v>0</v>
      </c>
      <c r="AG75" s="7">
        <v>0</v>
      </c>
      <c r="AH75" s="7">
        <v>0</v>
      </c>
      <c r="AI75" s="8">
        <v>0</v>
      </c>
      <c r="AJ75" s="31">
        <v>0</v>
      </c>
      <c r="AK75" s="7">
        <v>0</v>
      </c>
      <c r="AL75" s="6">
        <v>0</v>
      </c>
      <c r="AM75" s="7">
        <v>0</v>
      </c>
      <c r="AN75" s="6">
        <v>0</v>
      </c>
      <c r="AO75" s="7">
        <v>0</v>
      </c>
      <c r="AP75" s="8">
        <v>0</v>
      </c>
      <c r="AQ75" s="24">
        <v>0</v>
      </c>
      <c r="AR75" s="21">
        <v>0</v>
      </c>
      <c r="AS75" s="21">
        <v>0</v>
      </c>
      <c r="AT75" s="25">
        <v>0</v>
      </c>
      <c r="AU75" s="21">
        <v>0</v>
      </c>
      <c r="AV75" s="25">
        <v>0</v>
      </c>
      <c r="AW75" s="47">
        <v>0</v>
      </c>
      <c r="AX75" s="24">
        <v>0</v>
      </c>
      <c r="AY75" s="21">
        <v>0</v>
      </c>
      <c r="AZ75" s="25">
        <v>0</v>
      </c>
      <c r="BA75" s="21">
        <v>0</v>
      </c>
      <c r="BB75" s="25">
        <v>0</v>
      </c>
      <c r="BC75" s="21">
        <v>0</v>
      </c>
      <c r="BD75" s="22">
        <v>0</v>
      </c>
      <c r="BE75" s="119">
        <v>0</v>
      </c>
      <c r="BF75" s="31">
        <v>0.694</v>
      </c>
      <c r="BG75" s="7">
        <v>0.809</v>
      </c>
      <c r="BH75" s="6">
        <v>0.528</v>
      </c>
      <c r="BI75" s="7">
        <v>0.442</v>
      </c>
      <c r="BJ75" s="6">
        <v>0.417</v>
      </c>
      <c r="BK75" s="7">
        <v>0.4295</v>
      </c>
      <c r="BL75" s="7">
        <v>0.4295</v>
      </c>
      <c r="BM75" s="10">
        <v>0.21475</v>
      </c>
      <c r="BN75" s="9">
        <v>0.125</v>
      </c>
      <c r="BO75" s="6">
        <v>0.045</v>
      </c>
      <c r="BP75" s="7">
        <v>0.003</v>
      </c>
      <c r="BQ75" s="6">
        <v>0.051</v>
      </c>
      <c r="BR75" s="7">
        <v>0.016</v>
      </c>
      <c r="BS75" s="3">
        <v>0.0335</v>
      </c>
      <c r="BT75" s="60">
        <v>0.0335</v>
      </c>
      <c r="BU75" s="41">
        <v>0.01675</v>
      </c>
      <c r="BV75" s="24">
        <v>0.24</v>
      </c>
      <c r="BW75" s="21">
        <v>0.27349999999999997</v>
      </c>
      <c r="BX75" s="21">
        <v>0.3237499999999999</v>
      </c>
      <c r="BY75" s="22">
        <v>0.08375</v>
      </c>
    </row>
    <row r="76" spans="1:77" ht="15">
      <c r="A76" s="15">
        <v>10235</v>
      </c>
      <c r="B76" s="48" t="s">
        <v>83</v>
      </c>
      <c r="C76" s="87">
        <v>33.607</v>
      </c>
      <c r="D76" s="84">
        <v>31.587</v>
      </c>
      <c r="E76" s="85">
        <v>33.607</v>
      </c>
      <c r="F76" s="88">
        <v>33.113</v>
      </c>
      <c r="G76" s="26">
        <v>31.50204918032787</v>
      </c>
      <c r="H76" s="29">
        <v>30.09440091324201</v>
      </c>
      <c r="I76" s="27">
        <v>30.15464394977169</v>
      </c>
      <c r="J76" s="29">
        <v>30.23643488160291</v>
      </c>
      <c r="K76" s="27">
        <v>30.27549520547945</v>
      </c>
      <c r="L76" s="29">
        <v>30.336101484018265</v>
      </c>
      <c r="M76" s="27">
        <v>30.396829452054792</v>
      </c>
      <c r="N76" s="29">
        <v>30.479276183970857</v>
      </c>
      <c r="O76" s="27">
        <v>30.51865057077626</v>
      </c>
      <c r="P76" s="29">
        <v>30.57974360730593</v>
      </c>
      <c r="Q76" s="27">
        <v>30.640958675799087</v>
      </c>
      <c r="R76" s="29">
        <v>30.724067736794172</v>
      </c>
      <c r="S76" s="27">
        <v>30.76375787671232</v>
      </c>
      <c r="T76" s="27">
        <v>30.825342579908675</v>
      </c>
      <c r="U76" s="29">
        <v>30.887049543378996</v>
      </c>
      <c r="V76" s="31">
        <v>0</v>
      </c>
      <c r="W76" s="7">
        <v>0</v>
      </c>
      <c r="X76" s="6">
        <v>0</v>
      </c>
      <c r="Y76" s="7">
        <v>0</v>
      </c>
      <c r="Z76" s="6">
        <v>0</v>
      </c>
      <c r="AA76" s="7">
        <v>0</v>
      </c>
      <c r="AB76" s="6">
        <v>0</v>
      </c>
      <c r="AC76" s="7">
        <v>0</v>
      </c>
      <c r="AD76" s="6">
        <v>0</v>
      </c>
      <c r="AE76" s="7">
        <v>0</v>
      </c>
      <c r="AF76" s="6">
        <v>0</v>
      </c>
      <c r="AG76" s="7">
        <v>0</v>
      </c>
      <c r="AH76" s="7">
        <v>0</v>
      </c>
      <c r="AI76" s="8">
        <v>0</v>
      </c>
      <c r="AJ76" s="31">
        <v>0</v>
      </c>
      <c r="AK76" s="7">
        <v>0</v>
      </c>
      <c r="AL76" s="6">
        <v>0</v>
      </c>
      <c r="AM76" s="7">
        <v>0</v>
      </c>
      <c r="AN76" s="6">
        <v>0</v>
      </c>
      <c r="AO76" s="7">
        <v>0</v>
      </c>
      <c r="AP76" s="8">
        <v>0</v>
      </c>
      <c r="AQ76" s="24">
        <v>0</v>
      </c>
      <c r="AR76" s="21">
        <v>0</v>
      </c>
      <c r="AS76" s="21">
        <v>0</v>
      </c>
      <c r="AT76" s="25">
        <v>0</v>
      </c>
      <c r="AU76" s="21">
        <v>0</v>
      </c>
      <c r="AV76" s="25">
        <v>0</v>
      </c>
      <c r="AW76" s="47">
        <v>0</v>
      </c>
      <c r="AX76" s="24">
        <v>0</v>
      </c>
      <c r="AY76" s="21">
        <v>0</v>
      </c>
      <c r="AZ76" s="25">
        <v>0</v>
      </c>
      <c r="BA76" s="21">
        <v>0</v>
      </c>
      <c r="BB76" s="25">
        <v>0</v>
      </c>
      <c r="BC76" s="21">
        <v>0</v>
      </c>
      <c r="BD76" s="22">
        <v>0</v>
      </c>
      <c r="BE76" s="119">
        <v>0</v>
      </c>
      <c r="BF76" s="31">
        <v>0.36</v>
      </c>
      <c r="BG76" s="7">
        <v>0.322</v>
      </c>
      <c r="BH76" s="6">
        <v>0.387</v>
      </c>
      <c r="BI76" s="7">
        <v>0.163</v>
      </c>
      <c r="BJ76" s="6">
        <v>0.3</v>
      </c>
      <c r="BK76" s="7">
        <v>0.23149999999999998</v>
      </c>
      <c r="BL76" s="7">
        <v>0.23149999999999998</v>
      </c>
      <c r="BM76" s="10">
        <v>0.11574999999999999</v>
      </c>
      <c r="BN76" s="9">
        <v>0</v>
      </c>
      <c r="BO76" s="6">
        <v>0</v>
      </c>
      <c r="BP76" s="7">
        <v>0</v>
      </c>
      <c r="BQ76" s="6">
        <v>0</v>
      </c>
      <c r="BR76" s="7">
        <v>0</v>
      </c>
      <c r="BS76" s="3">
        <v>0</v>
      </c>
      <c r="BT76" s="60">
        <v>0</v>
      </c>
      <c r="BU76" s="41">
        <v>0</v>
      </c>
      <c r="BV76" s="24">
        <v>0</v>
      </c>
      <c r="BW76" s="21">
        <v>0</v>
      </c>
      <c r="BX76" s="21">
        <v>0</v>
      </c>
      <c r="BY76" s="22">
        <v>0</v>
      </c>
    </row>
    <row r="77" spans="1:77" ht="15">
      <c r="A77" s="15">
        <v>10236</v>
      </c>
      <c r="B77" s="48" t="s">
        <v>84</v>
      </c>
      <c r="C77" s="87">
        <v>29.537</v>
      </c>
      <c r="D77" s="84">
        <v>27.761</v>
      </c>
      <c r="E77" s="85">
        <v>29.537</v>
      </c>
      <c r="F77" s="88">
        <v>29.103</v>
      </c>
      <c r="G77" s="26">
        <v>28.115551001821494</v>
      </c>
      <c r="H77" s="29">
        <v>28.188405821917808</v>
      </c>
      <c r="I77" s="27">
        <v>28.188405821917804</v>
      </c>
      <c r="J77" s="29">
        <v>28.20531375227687</v>
      </c>
      <c r="K77" s="27">
        <v>28.188405593607307</v>
      </c>
      <c r="L77" s="29">
        <v>28.18840570776256</v>
      </c>
      <c r="M77" s="27">
        <v>28.188405821917808</v>
      </c>
      <c r="N77" s="29">
        <v>28.205313866120214</v>
      </c>
      <c r="O77" s="27">
        <v>28.188405593607303</v>
      </c>
      <c r="P77" s="29">
        <v>28.188405593607307</v>
      </c>
      <c r="Q77" s="27">
        <v>28.188405593607307</v>
      </c>
      <c r="R77" s="29">
        <v>28.20531397996357</v>
      </c>
      <c r="S77" s="27">
        <v>28.188405821917808</v>
      </c>
      <c r="T77" s="27">
        <v>28.188405821917804</v>
      </c>
      <c r="U77" s="29">
        <v>28.188405593607303</v>
      </c>
      <c r="V77" s="31">
        <v>0</v>
      </c>
      <c r="W77" s="7">
        <v>0</v>
      </c>
      <c r="X77" s="6">
        <v>0</v>
      </c>
      <c r="Y77" s="7">
        <v>0</v>
      </c>
      <c r="Z77" s="6">
        <v>0</v>
      </c>
      <c r="AA77" s="7">
        <v>0</v>
      </c>
      <c r="AB77" s="6">
        <v>0</v>
      </c>
      <c r="AC77" s="7">
        <v>0</v>
      </c>
      <c r="AD77" s="6">
        <v>0</v>
      </c>
      <c r="AE77" s="7">
        <v>0</v>
      </c>
      <c r="AF77" s="6">
        <v>0</v>
      </c>
      <c r="AG77" s="7">
        <v>0</v>
      </c>
      <c r="AH77" s="7">
        <v>0</v>
      </c>
      <c r="AI77" s="8">
        <v>0</v>
      </c>
      <c r="AJ77" s="31">
        <v>0</v>
      </c>
      <c r="AK77" s="7">
        <v>0</v>
      </c>
      <c r="AL77" s="6">
        <v>0</v>
      </c>
      <c r="AM77" s="7">
        <v>0</v>
      </c>
      <c r="AN77" s="6">
        <v>0</v>
      </c>
      <c r="AO77" s="7">
        <v>0</v>
      </c>
      <c r="AP77" s="8">
        <v>0</v>
      </c>
      <c r="AQ77" s="24">
        <v>0.1324200913242009</v>
      </c>
      <c r="AR77" s="21">
        <v>0.1324200913242009</v>
      </c>
      <c r="AS77" s="21">
        <v>0.13228597449908924</v>
      </c>
      <c r="AT77" s="25">
        <v>0.1324200913242009</v>
      </c>
      <c r="AU77" s="21">
        <v>0.1324200913242009</v>
      </c>
      <c r="AV77" s="25">
        <v>0.1324200913242009</v>
      </c>
      <c r="AW77" s="47">
        <v>0.13228597449908924</v>
      </c>
      <c r="AX77" s="24">
        <v>0</v>
      </c>
      <c r="AY77" s="21">
        <v>0</v>
      </c>
      <c r="AZ77" s="25">
        <v>0</v>
      </c>
      <c r="BA77" s="21">
        <v>0</v>
      </c>
      <c r="BB77" s="25">
        <v>0</v>
      </c>
      <c r="BC77" s="21">
        <v>0</v>
      </c>
      <c r="BD77" s="22">
        <v>0</v>
      </c>
      <c r="BE77" s="119">
        <v>0</v>
      </c>
      <c r="BF77" s="31">
        <v>0.25</v>
      </c>
      <c r="BG77" s="7">
        <v>0.252</v>
      </c>
      <c r="BH77" s="6">
        <v>0.189</v>
      </c>
      <c r="BI77" s="7">
        <v>0.149</v>
      </c>
      <c r="BJ77" s="6">
        <v>0.073</v>
      </c>
      <c r="BK77" s="7">
        <v>0.11099999999999999</v>
      </c>
      <c r="BL77" s="7">
        <v>0.11099999999999999</v>
      </c>
      <c r="BM77" s="10">
        <v>0.055499999999999994</v>
      </c>
      <c r="BN77" s="9">
        <v>0</v>
      </c>
      <c r="BO77" s="6">
        <v>0</v>
      </c>
      <c r="BP77" s="7">
        <v>0</v>
      </c>
      <c r="BQ77" s="6">
        <v>0</v>
      </c>
      <c r="BR77" s="7">
        <v>0</v>
      </c>
      <c r="BS77" s="3">
        <v>0</v>
      </c>
      <c r="BT77" s="60">
        <v>0</v>
      </c>
      <c r="BU77" s="41">
        <v>0</v>
      </c>
      <c r="BV77" s="24">
        <v>0</v>
      </c>
      <c r="BW77" s="21">
        <v>0</v>
      </c>
      <c r="BX77" s="21">
        <v>0</v>
      </c>
      <c r="BY77" s="22">
        <v>0</v>
      </c>
    </row>
    <row r="78" spans="1:77" ht="15">
      <c r="A78" s="15">
        <v>10237</v>
      </c>
      <c r="B78" s="48" t="s">
        <v>85</v>
      </c>
      <c r="C78" s="87">
        <v>115.429</v>
      </c>
      <c r="D78" s="84">
        <v>108.49</v>
      </c>
      <c r="E78" s="85">
        <v>115.429</v>
      </c>
      <c r="F78" s="88">
        <v>113.732</v>
      </c>
      <c r="G78" s="26">
        <v>110.87093442622948</v>
      </c>
      <c r="H78" s="29">
        <v>106.11691552511418</v>
      </c>
      <c r="I78" s="27">
        <v>106.11690547945204</v>
      </c>
      <c r="J78" s="29">
        <v>117.64698724954465</v>
      </c>
      <c r="K78" s="27">
        <v>118.64759429223746</v>
      </c>
      <c r="L78" s="29">
        <v>119.5379712328767</v>
      </c>
      <c r="M78" s="27">
        <v>120.42296826484016</v>
      </c>
      <c r="N78" s="29">
        <v>121.3145409836065</v>
      </c>
      <c r="O78" s="27">
        <v>122.08314018264839</v>
      </c>
      <c r="P78" s="29">
        <v>122.69397671232878</v>
      </c>
      <c r="Q78" s="27">
        <v>123.30741061643835</v>
      </c>
      <c r="R78" s="29">
        <v>123.9239541211293</v>
      </c>
      <c r="S78" s="27">
        <v>124.54386883561646</v>
      </c>
      <c r="T78" s="27">
        <v>125.16658630136988</v>
      </c>
      <c r="U78" s="29">
        <v>125.79256301369865</v>
      </c>
      <c r="V78" s="31">
        <v>0</v>
      </c>
      <c r="W78" s="7">
        <v>0</v>
      </c>
      <c r="X78" s="6">
        <v>0</v>
      </c>
      <c r="Y78" s="7">
        <v>0</v>
      </c>
      <c r="Z78" s="6">
        <v>0</v>
      </c>
      <c r="AA78" s="7">
        <v>0</v>
      </c>
      <c r="AB78" s="6">
        <v>0</v>
      </c>
      <c r="AC78" s="7">
        <v>0</v>
      </c>
      <c r="AD78" s="6">
        <v>0</v>
      </c>
      <c r="AE78" s="7">
        <v>0</v>
      </c>
      <c r="AF78" s="6">
        <v>0</v>
      </c>
      <c r="AG78" s="7">
        <v>0</v>
      </c>
      <c r="AH78" s="7">
        <v>0</v>
      </c>
      <c r="AI78" s="8">
        <v>0</v>
      </c>
      <c r="AJ78" s="31">
        <v>1.1896118721461186</v>
      </c>
      <c r="AK78" s="7">
        <v>1.1896118721461186</v>
      </c>
      <c r="AL78" s="6">
        <v>1.189207650273224</v>
      </c>
      <c r="AM78" s="7">
        <v>1.1896118721461186</v>
      </c>
      <c r="AN78" s="6">
        <v>1.1896118721461186</v>
      </c>
      <c r="AO78" s="7">
        <v>1.1896118721461186</v>
      </c>
      <c r="AP78" s="8">
        <v>1.189207650273224</v>
      </c>
      <c r="AQ78" s="24">
        <v>0</v>
      </c>
      <c r="AR78" s="21">
        <v>0</v>
      </c>
      <c r="AS78" s="21">
        <v>0</v>
      </c>
      <c r="AT78" s="25">
        <v>0</v>
      </c>
      <c r="AU78" s="21">
        <v>0</v>
      </c>
      <c r="AV78" s="25">
        <v>0</v>
      </c>
      <c r="AW78" s="47">
        <v>0</v>
      </c>
      <c r="AX78" s="24">
        <v>0</v>
      </c>
      <c r="AY78" s="21">
        <v>0</v>
      </c>
      <c r="AZ78" s="25">
        <v>0</v>
      </c>
      <c r="BA78" s="21">
        <v>0</v>
      </c>
      <c r="BB78" s="25">
        <v>0</v>
      </c>
      <c r="BC78" s="21">
        <v>0</v>
      </c>
      <c r="BD78" s="22">
        <v>0</v>
      </c>
      <c r="BE78" s="119">
        <v>0</v>
      </c>
      <c r="BF78" s="31">
        <v>1.056</v>
      </c>
      <c r="BG78" s="7">
        <v>1.032</v>
      </c>
      <c r="BH78" s="6">
        <v>1.142</v>
      </c>
      <c r="BI78" s="7">
        <v>0.974</v>
      </c>
      <c r="BJ78" s="6">
        <v>1.301</v>
      </c>
      <c r="BK78" s="7">
        <v>1.1375</v>
      </c>
      <c r="BL78" s="7">
        <v>1.1375</v>
      </c>
      <c r="BM78" s="10">
        <v>0.56875</v>
      </c>
      <c r="BN78" s="9">
        <v>0</v>
      </c>
      <c r="BO78" s="6">
        <v>0</v>
      </c>
      <c r="BP78" s="7">
        <v>0</v>
      </c>
      <c r="BQ78" s="6">
        <v>0.073</v>
      </c>
      <c r="BR78" s="7">
        <v>0.091</v>
      </c>
      <c r="BS78" s="3">
        <v>0.08199999999999999</v>
      </c>
      <c r="BT78" s="60">
        <v>0.08199999999999999</v>
      </c>
      <c r="BU78" s="41">
        <v>0.040999999999999995</v>
      </c>
      <c r="BV78" s="24">
        <v>0.16399999999999998</v>
      </c>
      <c r="BW78" s="21">
        <v>0.24599999999999997</v>
      </c>
      <c r="BX78" s="21">
        <v>0.36899999999999994</v>
      </c>
      <c r="BY78" s="22">
        <v>0.20499999999999996</v>
      </c>
    </row>
    <row r="79" spans="1:77" ht="15">
      <c r="A79" s="15">
        <v>10239</v>
      </c>
      <c r="B79" s="48" t="s">
        <v>86</v>
      </c>
      <c r="C79" s="87">
        <v>14.209</v>
      </c>
      <c r="D79" s="84">
        <v>13.355</v>
      </c>
      <c r="E79" s="85">
        <v>14.209</v>
      </c>
      <c r="F79" s="88">
        <v>14</v>
      </c>
      <c r="G79" s="26">
        <v>13.49077868852459</v>
      </c>
      <c r="H79" s="29">
        <v>14.356587214611872</v>
      </c>
      <c r="I79" s="27">
        <v>14.428961415525112</v>
      </c>
      <c r="J79" s="29">
        <v>15.089182946265938</v>
      </c>
      <c r="K79" s="27">
        <v>15.165326369863013</v>
      </c>
      <c r="L79" s="29">
        <v>15.241766324200915</v>
      </c>
      <c r="M79" s="27">
        <v>15.318588356164387</v>
      </c>
      <c r="N79" s="29">
        <v>15.395712887067397</v>
      </c>
      <c r="O79" s="27">
        <v>15.44235125570776</v>
      </c>
      <c r="P79" s="29">
        <v>15.489046461187213</v>
      </c>
      <c r="Q79" s="27">
        <v>15.535882077625573</v>
      </c>
      <c r="R79" s="29">
        <v>15.58277481785064</v>
      </c>
      <c r="S79" s="27">
        <v>15.629974657534248</v>
      </c>
      <c r="T79" s="27">
        <v>15.677233219178081</v>
      </c>
      <c r="U79" s="29">
        <v>15.724633105022834</v>
      </c>
      <c r="V79" s="31">
        <v>0</v>
      </c>
      <c r="W79" s="7">
        <v>0</v>
      </c>
      <c r="X79" s="6">
        <v>0</v>
      </c>
      <c r="Y79" s="7">
        <v>0</v>
      </c>
      <c r="Z79" s="6">
        <v>0</v>
      </c>
      <c r="AA79" s="7">
        <v>0</v>
      </c>
      <c r="AB79" s="6">
        <v>0</v>
      </c>
      <c r="AC79" s="7">
        <v>0</v>
      </c>
      <c r="AD79" s="6">
        <v>0</v>
      </c>
      <c r="AE79" s="7">
        <v>0</v>
      </c>
      <c r="AF79" s="6">
        <v>0</v>
      </c>
      <c r="AG79" s="7">
        <v>0</v>
      </c>
      <c r="AH79" s="7">
        <v>0</v>
      </c>
      <c r="AI79" s="8">
        <v>0</v>
      </c>
      <c r="AJ79" s="31">
        <v>0</v>
      </c>
      <c r="AK79" s="7">
        <v>0</v>
      </c>
      <c r="AL79" s="6">
        <v>0</v>
      </c>
      <c r="AM79" s="7">
        <v>0</v>
      </c>
      <c r="AN79" s="6">
        <v>0</v>
      </c>
      <c r="AO79" s="7">
        <v>0</v>
      </c>
      <c r="AP79" s="8">
        <v>0</v>
      </c>
      <c r="AQ79" s="24">
        <v>0</v>
      </c>
      <c r="AR79" s="21">
        <v>0</v>
      </c>
      <c r="AS79" s="21">
        <v>0</v>
      </c>
      <c r="AT79" s="25">
        <v>0</v>
      </c>
      <c r="AU79" s="21">
        <v>0</v>
      </c>
      <c r="AV79" s="25">
        <v>0</v>
      </c>
      <c r="AW79" s="47">
        <v>0</v>
      </c>
      <c r="AX79" s="24">
        <v>0</v>
      </c>
      <c r="AY79" s="21">
        <v>0</v>
      </c>
      <c r="AZ79" s="25">
        <v>0</v>
      </c>
      <c r="BA79" s="21">
        <v>0</v>
      </c>
      <c r="BB79" s="25">
        <v>0</v>
      </c>
      <c r="BC79" s="21">
        <v>0</v>
      </c>
      <c r="BD79" s="22">
        <v>0</v>
      </c>
      <c r="BE79" s="119">
        <v>0</v>
      </c>
      <c r="BF79" s="31">
        <v>0.13</v>
      </c>
      <c r="BG79" s="7">
        <v>0.164</v>
      </c>
      <c r="BH79" s="6">
        <v>0.054</v>
      </c>
      <c r="BI79" s="7">
        <v>0.043</v>
      </c>
      <c r="BJ79" s="6">
        <v>0.024</v>
      </c>
      <c r="BK79" s="7">
        <v>0.0335</v>
      </c>
      <c r="BL79" s="7">
        <v>0.0335</v>
      </c>
      <c r="BM79" s="10">
        <v>0.01675</v>
      </c>
      <c r="BN79" s="9">
        <v>0</v>
      </c>
      <c r="BO79" s="6">
        <v>0</v>
      </c>
      <c r="BP79" s="7">
        <v>0</v>
      </c>
      <c r="BQ79" s="6">
        <v>0</v>
      </c>
      <c r="BR79" s="7">
        <v>0</v>
      </c>
      <c r="BS79" s="3">
        <v>0</v>
      </c>
      <c r="BT79" s="60">
        <v>0</v>
      </c>
      <c r="BU79" s="41">
        <v>0</v>
      </c>
      <c r="BV79" s="24">
        <v>0</v>
      </c>
      <c r="BW79" s="21">
        <v>0</v>
      </c>
      <c r="BX79" s="21">
        <v>0</v>
      </c>
      <c r="BY79" s="22">
        <v>0</v>
      </c>
    </row>
    <row r="80" spans="1:77" ht="15">
      <c r="A80" s="15">
        <v>10242</v>
      </c>
      <c r="B80" s="48" t="s">
        <v>87</v>
      </c>
      <c r="C80" s="87">
        <v>9.668</v>
      </c>
      <c r="D80" s="84">
        <v>9.087</v>
      </c>
      <c r="E80" s="85">
        <v>9.668</v>
      </c>
      <c r="F80" s="88">
        <v>9.526</v>
      </c>
      <c r="G80" s="26">
        <v>9.74408014571949</v>
      </c>
      <c r="H80" s="29">
        <v>10.013723858447488</v>
      </c>
      <c r="I80" s="27">
        <v>10.073473972602738</v>
      </c>
      <c r="J80" s="29">
        <v>11.303140824225865</v>
      </c>
      <c r="K80" s="27">
        <v>11.46844794520548</v>
      </c>
      <c r="L80" s="29">
        <v>11.615218607305934</v>
      </c>
      <c r="M80" s="27">
        <v>11.761989041095887</v>
      </c>
      <c r="N80" s="29">
        <v>11.888618738615666</v>
      </c>
      <c r="O80" s="27">
        <v>12.055530479452054</v>
      </c>
      <c r="P80" s="29">
        <v>12.20230114155251</v>
      </c>
      <c r="Q80" s="27">
        <v>12.349071347031966</v>
      </c>
      <c r="R80" s="29">
        <v>12.474097108378869</v>
      </c>
      <c r="S80" s="27">
        <v>12.64261221461187</v>
      </c>
      <c r="T80" s="27">
        <v>12.789382648401826</v>
      </c>
      <c r="U80" s="29">
        <v>12.93615388127854</v>
      </c>
      <c r="V80" s="31">
        <v>0</v>
      </c>
      <c r="W80" s="7">
        <v>0</v>
      </c>
      <c r="X80" s="6">
        <v>0</v>
      </c>
      <c r="Y80" s="7">
        <v>0</v>
      </c>
      <c r="Z80" s="6">
        <v>0</v>
      </c>
      <c r="AA80" s="7">
        <v>0</v>
      </c>
      <c r="AB80" s="6">
        <v>0</v>
      </c>
      <c r="AC80" s="7">
        <v>0</v>
      </c>
      <c r="AD80" s="6">
        <v>0</v>
      </c>
      <c r="AE80" s="7">
        <v>0</v>
      </c>
      <c r="AF80" s="6">
        <v>0</v>
      </c>
      <c r="AG80" s="7">
        <v>0</v>
      </c>
      <c r="AH80" s="7">
        <v>0</v>
      </c>
      <c r="AI80" s="8">
        <v>0</v>
      </c>
      <c r="AJ80" s="31">
        <v>0</v>
      </c>
      <c r="AK80" s="7">
        <v>0</v>
      </c>
      <c r="AL80" s="6">
        <v>0</v>
      </c>
      <c r="AM80" s="7">
        <v>0</v>
      </c>
      <c r="AN80" s="6">
        <v>0</v>
      </c>
      <c r="AO80" s="7">
        <v>0</v>
      </c>
      <c r="AP80" s="8">
        <v>0</v>
      </c>
      <c r="AQ80" s="24">
        <v>0</v>
      </c>
      <c r="AR80" s="21">
        <v>0</v>
      </c>
      <c r="AS80" s="21">
        <v>0</v>
      </c>
      <c r="AT80" s="25">
        <v>0</v>
      </c>
      <c r="AU80" s="21">
        <v>0</v>
      </c>
      <c r="AV80" s="25">
        <v>0</v>
      </c>
      <c r="AW80" s="47">
        <v>0</v>
      </c>
      <c r="AX80" s="24">
        <v>0</v>
      </c>
      <c r="AY80" s="21">
        <v>0</v>
      </c>
      <c r="AZ80" s="25">
        <v>0</v>
      </c>
      <c r="BA80" s="21">
        <v>0</v>
      </c>
      <c r="BB80" s="25">
        <v>0</v>
      </c>
      <c r="BC80" s="21">
        <v>0</v>
      </c>
      <c r="BD80" s="22">
        <v>0</v>
      </c>
      <c r="BE80" s="119">
        <v>0</v>
      </c>
      <c r="BF80" s="31">
        <v>0.121</v>
      </c>
      <c r="BG80" s="7">
        <v>0.049</v>
      </c>
      <c r="BH80" s="6">
        <v>0.049</v>
      </c>
      <c r="BI80" s="7">
        <v>0.105</v>
      </c>
      <c r="BJ80" s="6">
        <v>0.065</v>
      </c>
      <c r="BK80" s="7">
        <v>0.08499999999999999</v>
      </c>
      <c r="BL80" s="7">
        <v>0.08499999999999999</v>
      </c>
      <c r="BM80" s="10">
        <v>0.042499999999999996</v>
      </c>
      <c r="BN80" s="9">
        <v>0</v>
      </c>
      <c r="BO80" s="6">
        <v>0</v>
      </c>
      <c r="BP80" s="7">
        <v>0</v>
      </c>
      <c r="BQ80" s="6">
        <v>0</v>
      </c>
      <c r="BR80" s="7">
        <v>0</v>
      </c>
      <c r="BS80" s="3">
        <v>0</v>
      </c>
      <c r="BT80" s="60">
        <v>0</v>
      </c>
      <c r="BU80" s="41">
        <v>0</v>
      </c>
      <c r="BV80" s="24">
        <v>0</v>
      </c>
      <c r="BW80" s="21">
        <v>0</v>
      </c>
      <c r="BX80" s="21">
        <v>0</v>
      </c>
      <c r="BY80" s="22">
        <v>0</v>
      </c>
    </row>
    <row r="81" spans="1:77" ht="15">
      <c r="A81" s="15">
        <v>10244</v>
      </c>
      <c r="B81" s="48" t="s">
        <v>88</v>
      </c>
      <c r="C81" s="87">
        <v>87.321</v>
      </c>
      <c r="D81" s="84">
        <v>82.071</v>
      </c>
      <c r="E81" s="85">
        <v>87.321</v>
      </c>
      <c r="F81" s="88">
        <v>86.038</v>
      </c>
      <c r="G81" s="26">
        <v>84.54121129326047</v>
      </c>
      <c r="H81" s="29">
        <v>99.91612922374428</v>
      </c>
      <c r="I81" s="27">
        <v>101.25024748858445</v>
      </c>
      <c r="J81" s="29">
        <v>101.73999373861568</v>
      </c>
      <c r="K81" s="27">
        <v>103.1294506849315</v>
      </c>
      <c r="L81" s="29">
        <v>104.46356575342466</v>
      </c>
      <c r="M81" s="27">
        <v>105.79769075342466</v>
      </c>
      <c r="N81" s="29">
        <v>107.06188308287797</v>
      </c>
      <c r="O81" s="27">
        <v>108.46592111872145</v>
      </c>
      <c r="P81" s="29">
        <v>109.80004714611871</v>
      </c>
      <c r="Q81" s="27">
        <v>111.1341603881279</v>
      </c>
      <c r="R81" s="29">
        <v>112.38378346994539</v>
      </c>
      <c r="S81" s="27">
        <v>113.80240251141554</v>
      </c>
      <c r="T81" s="27">
        <v>115.13653230593607</v>
      </c>
      <c r="U81" s="29">
        <v>116.47064303652967</v>
      </c>
      <c r="V81" s="31">
        <v>0</v>
      </c>
      <c r="W81" s="7">
        <v>0</v>
      </c>
      <c r="X81" s="6">
        <v>0</v>
      </c>
      <c r="Y81" s="7">
        <v>0</v>
      </c>
      <c r="Z81" s="6">
        <v>0</v>
      </c>
      <c r="AA81" s="7">
        <v>0</v>
      </c>
      <c r="AB81" s="6">
        <v>0</v>
      </c>
      <c r="AC81" s="7">
        <v>0</v>
      </c>
      <c r="AD81" s="6">
        <v>0</v>
      </c>
      <c r="AE81" s="7">
        <v>0</v>
      </c>
      <c r="AF81" s="6">
        <v>0</v>
      </c>
      <c r="AG81" s="7">
        <v>0</v>
      </c>
      <c r="AH81" s="7">
        <v>0</v>
      </c>
      <c r="AI81" s="8">
        <v>0</v>
      </c>
      <c r="AJ81" s="31">
        <v>1.0299086757990867</v>
      </c>
      <c r="AK81" s="7">
        <v>1.0300228310502284</v>
      </c>
      <c r="AL81" s="6">
        <v>1.0288023679417122</v>
      </c>
      <c r="AM81" s="7">
        <v>1.0297945205479453</v>
      </c>
      <c r="AN81" s="6">
        <v>1.0297945205479453</v>
      </c>
      <c r="AO81" s="7">
        <v>1.0297945205479453</v>
      </c>
      <c r="AP81" s="8">
        <v>1.0289162112932604</v>
      </c>
      <c r="AQ81" s="24">
        <v>0.747716894977169</v>
      </c>
      <c r="AR81" s="21">
        <v>0.747716894977169</v>
      </c>
      <c r="AS81" s="21">
        <v>0.7466985428051002</v>
      </c>
      <c r="AT81" s="25">
        <v>0.747716894977169</v>
      </c>
      <c r="AU81" s="21">
        <v>0.747716894977169</v>
      </c>
      <c r="AV81" s="25">
        <v>0.747716894977169</v>
      </c>
      <c r="AW81" s="47">
        <v>0.7466985428051002</v>
      </c>
      <c r="AX81" s="24">
        <v>2.572945205479452</v>
      </c>
      <c r="AY81" s="21">
        <v>2.572945205479452</v>
      </c>
      <c r="AZ81" s="25">
        <v>2.5766165755919856</v>
      </c>
      <c r="BA81" s="21">
        <v>2.572945205479452</v>
      </c>
      <c r="BB81" s="25">
        <v>2.572945205479452</v>
      </c>
      <c r="BC81" s="21">
        <v>2.572945205479452</v>
      </c>
      <c r="BD81" s="22">
        <v>2.5766165755919856</v>
      </c>
      <c r="BE81" s="119">
        <v>0</v>
      </c>
      <c r="BF81" s="31">
        <v>0.791</v>
      </c>
      <c r="BG81" s="7">
        <v>1.237</v>
      </c>
      <c r="BH81" s="6">
        <v>1.314</v>
      </c>
      <c r="BI81" s="7">
        <v>0.25</v>
      </c>
      <c r="BJ81" s="6">
        <v>0.813</v>
      </c>
      <c r="BK81" s="7">
        <v>0.5315</v>
      </c>
      <c r="BL81" s="7">
        <v>0.5315</v>
      </c>
      <c r="BM81" s="10">
        <v>0.26575</v>
      </c>
      <c r="BN81" s="9">
        <v>0</v>
      </c>
      <c r="BO81" s="6">
        <v>0</v>
      </c>
      <c r="BP81" s="7">
        <v>0</v>
      </c>
      <c r="BQ81" s="6">
        <v>0.069</v>
      </c>
      <c r="BR81" s="7">
        <v>0</v>
      </c>
      <c r="BS81" s="3">
        <v>0.034499999999999996</v>
      </c>
      <c r="BT81" s="60">
        <v>0.034499999999999996</v>
      </c>
      <c r="BU81" s="41">
        <v>0.017249999999999998</v>
      </c>
      <c r="BV81" s="24">
        <v>0.069</v>
      </c>
      <c r="BW81" s="21">
        <v>0.10350000000000001</v>
      </c>
      <c r="BX81" s="21">
        <v>0.15525</v>
      </c>
      <c r="BY81" s="22">
        <v>0.08625</v>
      </c>
    </row>
    <row r="82" spans="1:77" ht="15">
      <c r="A82" s="15">
        <v>10246</v>
      </c>
      <c r="B82" s="48" t="s">
        <v>89</v>
      </c>
      <c r="C82" s="87">
        <v>9.121</v>
      </c>
      <c r="D82" s="84">
        <v>8.573</v>
      </c>
      <c r="E82" s="85">
        <v>9.121</v>
      </c>
      <c r="F82" s="88">
        <v>8.987</v>
      </c>
      <c r="G82" s="26">
        <v>9.131716757741348</v>
      </c>
      <c r="H82" s="29">
        <v>9.34844805936073</v>
      </c>
      <c r="I82" s="27">
        <v>9.385067579908675</v>
      </c>
      <c r="J82" s="29">
        <v>10.369152550091073</v>
      </c>
      <c r="K82" s="27">
        <v>10.403553767123286</v>
      </c>
      <c r="L82" s="29">
        <v>10.443866780821915</v>
      </c>
      <c r="M82" s="27">
        <v>10.484178652968037</v>
      </c>
      <c r="N82" s="29">
        <v>10.52996049635701</v>
      </c>
      <c r="O82" s="27">
        <v>10.564802853881279</v>
      </c>
      <c r="P82" s="29">
        <v>10.605114497716896</v>
      </c>
      <c r="Q82" s="27">
        <v>10.645427054794519</v>
      </c>
      <c r="R82" s="29">
        <v>10.690767987249545</v>
      </c>
      <c r="S82" s="27">
        <v>10.726051484018262</v>
      </c>
      <c r="T82" s="27">
        <v>10.766363470319636</v>
      </c>
      <c r="U82" s="29">
        <v>10.806675684931506</v>
      </c>
      <c r="V82" s="31">
        <v>0</v>
      </c>
      <c r="W82" s="7">
        <v>0</v>
      </c>
      <c r="X82" s="6">
        <v>0</v>
      </c>
      <c r="Y82" s="7">
        <v>0</v>
      </c>
      <c r="Z82" s="6">
        <v>0</v>
      </c>
      <c r="AA82" s="7">
        <v>0</v>
      </c>
      <c r="AB82" s="6">
        <v>0</v>
      </c>
      <c r="AC82" s="7">
        <v>0</v>
      </c>
      <c r="AD82" s="6">
        <v>0</v>
      </c>
      <c r="AE82" s="7">
        <v>0</v>
      </c>
      <c r="AF82" s="6">
        <v>0</v>
      </c>
      <c r="AG82" s="7">
        <v>0</v>
      </c>
      <c r="AH82" s="7">
        <v>0</v>
      </c>
      <c r="AI82" s="8">
        <v>0</v>
      </c>
      <c r="AJ82" s="31">
        <v>0.5418949771689497</v>
      </c>
      <c r="AK82" s="7">
        <v>0.5418949771689497</v>
      </c>
      <c r="AL82" s="6">
        <v>0.5404143897996357</v>
      </c>
      <c r="AM82" s="7">
        <v>0.5418949771689497</v>
      </c>
      <c r="AN82" s="6">
        <v>0.5418949771689497</v>
      </c>
      <c r="AO82" s="7">
        <v>0.5418949771689497</v>
      </c>
      <c r="AP82" s="8">
        <v>0.5404143897996357</v>
      </c>
      <c r="AQ82" s="24">
        <v>0</v>
      </c>
      <c r="AR82" s="21">
        <v>0</v>
      </c>
      <c r="AS82" s="21">
        <v>0</v>
      </c>
      <c r="AT82" s="25">
        <v>0</v>
      </c>
      <c r="AU82" s="21">
        <v>0</v>
      </c>
      <c r="AV82" s="25">
        <v>0</v>
      </c>
      <c r="AW82" s="47">
        <v>0</v>
      </c>
      <c r="AX82" s="24">
        <v>0</v>
      </c>
      <c r="AY82" s="21">
        <v>0</v>
      </c>
      <c r="AZ82" s="25">
        <v>0</v>
      </c>
      <c r="BA82" s="21">
        <v>0</v>
      </c>
      <c r="BB82" s="25">
        <v>0</v>
      </c>
      <c r="BC82" s="21">
        <v>0</v>
      </c>
      <c r="BD82" s="22">
        <v>0</v>
      </c>
      <c r="BE82" s="119">
        <v>0</v>
      </c>
      <c r="BF82" s="31">
        <v>0.051</v>
      </c>
      <c r="BG82" s="7">
        <v>0.094</v>
      </c>
      <c r="BH82" s="6">
        <v>0.089</v>
      </c>
      <c r="BI82" s="7">
        <v>0.073</v>
      </c>
      <c r="BJ82" s="6">
        <v>0.031</v>
      </c>
      <c r="BK82" s="7">
        <v>0.052000000000000005</v>
      </c>
      <c r="BL82" s="7">
        <v>0.052000000000000005</v>
      </c>
      <c r="BM82" s="10">
        <v>0.026000000000000002</v>
      </c>
      <c r="BN82" s="9">
        <v>0</v>
      </c>
      <c r="BO82" s="6">
        <v>0</v>
      </c>
      <c r="BP82" s="7">
        <v>0</v>
      </c>
      <c r="BQ82" s="6">
        <v>0</v>
      </c>
      <c r="BR82" s="7">
        <v>0</v>
      </c>
      <c r="BS82" s="3">
        <v>0</v>
      </c>
      <c r="BT82" s="60">
        <v>0</v>
      </c>
      <c r="BU82" s="41">
        <v>0</v>
      </c>
      <c r="BV82" s="24">
        <v>0</v>
      </c>
      <c r="BW82" s="21">
        <v>0</v>
      </c>
      <c r="BX82" s="21">
        <v>0</v>
      </c>
      <c r="BY82" s="22">
        <v>0</v>
      </c>
    </row>
    <row r="83" spans="1:77" ht="15">
      <c r="A83" s="15">
        <v>10247</v>
      </c>
      <c r="B83" s="48" t="s">
        <v>90</v>
      </c>
      <c r="C83" s="87">
        <v>81.121</v>
      </c>
      <c r="D83" s="84">
        <v>76.244</v>
      </c>
      <c r="E83" s="85">
        <v>81.121</v>
      </c>
      <c r="F83" s="88">
        <v>79.929</v>
      </c>
      <c r="G83" s="26">
        <v>80.09414845173042</v>
      </c>
      <c r="H83" s="29">
        <v>79.86563698630135</v>
      </c>
      <c r="I83" s="27">
        <v>80.28731107305937</v>
      </c>
      <c r="J83" s="29">
        <v>80.60989127959928</v>
      </c>
      <c r="K83" s="27">
        <v>81.09488002283105</v>
      </c>
      <c r="L83" s="29">
        <v>81.48208276255708</v>
      </c>
      <c r="M83" s="27">
        <v>81.85901369863014</v>
      </c>
      <c r="N83" s="29">
        <v>82.13508640710381</v>
      </c>
      <c r="O83" s="27">
        <v>82.58414714611872</v>
      </c>
      <c r="P83" s="29">
        <v>82.93329132420091</v>
      </c>
      <c r="Q83" s="27">
        <v>83.27406757990869</v>
      </c>
      <c r="R83" s="29">
        <v>83.5119694899818</v>
      </c>
      <c r="S83" s="27">
        <v>83.9320397260274</v>
      </c>
      <c r="T83" s="27">
        <v>84.24994303652967</v>
      </c>
      <c r="U83" s="29">
        <v>84.56088847031963</v>
      </c>
      <c r="V83" s="31">
        <v>0</v>
      </c>
      <c r="W83" s="7">
        <v>0</v>
      </c>
      <c r="X83" s="6">
        <v>0</v>
      </c>
      <c r="Y83" s="7">
        <v>0</v>
      </c>
      <c r="Z83" s="6">
        <v>0</v>
      </c>
      <c r="AA83" s="7">
        <v>0</v>
      </c>
      <c r="AB83" s="6">
        <v>0</v>
      </c>
      <c r="AC83" s="7">
        <v>0</v>
      </c>
      <c r="AD83" s="6">
        <v>0</v>
      </c>
      <c r="AE83" s="7">
        <v>0</v>
      </c>
      <c r="AF83" s="6">
        <v>0</v>
      </c>
      <c r="AG83" s="7">
        <v>0</v>
      </c>
      <c r="AH83" s="7">
        <v>0</v>
      </c>
      <c r="AI83" s="8">
        <v>0</v>
      </c>
      <c r="AJ83" s="31">
        <v>0.6562785388127854</v>
      </c>
      <c r="AK83" s="7">
        <v>0.6562785388127854</v>
      </c>
      <c r="AL83" s="6">
        <v>0.655851548269581</v>
      </c>
      <c r="AM83" s="7">
        <v>0.6562785388127854</v>
      </c>
      <c r="AN83" s="6">
        <v>0.6562785388127854</v>
      </c>
      <c r="AO83" s="7">
        <v>0.6562785388127854</v>
      </c>
      <c r="AP83" s="8">
        <v>0.655851548269581</v>
      </c>
      <c r="AQ83" s="24">
        <v>0</v>
      </c>
      <c r="AR83" s="21">
        <v>0</v>
      </c>
      <c r="AS83" s="21">
        <v>0</v>
      </c>
      <c r="AT83" s="25">
        <v>0</v>
      </c>
      <c r="AU83" s="21">
        <v>0</v>
      </c>
      <c r="AV83" s="25">
        <v>0</v>
      </c>
      <c r="AW83" s="47">
        <v>0</v>
      </c>
      <c r="AX83" s="24">
        <v>1.7284246575342466</v>
      </c>
      <c r="AY83" s="21">
        <v>1.7284246575342466</v>
      </c>
      <c r="AZ83" s="25">
        <v>1.7278005464480874</v>
      </c>
      <c r="BA83" s="21">
        <v>1.7284246575342466</v>
      </c>
      <c r="BB83" s="25">
        <v>1.7284246575342466</v>
      </c>
      <c r="BC83" s="21">
        <v>1.7284246575342466</v>
      </c>
      <c r="BD83" s="22">
        <v>1.7278005464480874</v>
      </c>
      <c r="BE83" s="119">
        <v>0</v>
      </c>
      <c r="BF83" s="31">
        <v>1.446</v>
      </c>
      <c r="BG83" s="7">
        <v>1.109</v>
      </c>
      <c r="BH83" s="6">
        <v>0.441</v>
      </c>
      <c r="BI83" s="7">
        <v>0.546</v>
      </c>
      <c r="BJ83" s="6">
        <v>0.339</v>
      </c>
      <c r="BK83" s="7">
        <v>0.4425</v>
      </c>
      <c r="BL83" s="7">
        <v>0.4425</v>
      </c>
      <c r="BM83" s="10">
        <v>0.22125</v>
      </c>
      <c r="BN83" s="9">
        <v>0.202</v>
      </c>
      <c r="BO83" s="6">
        <v>0.04</v>
      </c>
      <c r="BP83" s="7">
        <v>0.118</v>
      </c>
      <c r="BQ83" s="6">
        <v>0.102</v>
      </c>
      <c r="BR83" s="7">
        <v>0</v>
      </c>
      <c r="BS83" s="3">
        <v>0.051000000000000004</v>
      </c>
      <c r="BT83" s="60">
        <v>0.051000000000000004</v>
      </c>
      <c r="BU83" s="41">
        <v>0.025500000000000002</v>
      </c>
      <c r="BV83" s="24">
        <v>0.46199999999999997</v>
      </c>
      <c r="BW83" s="21">
        <v>0.513</v>
      </c>
      <c r="BX83" s="21">
        <v>0.5895</v>
      </c>
      <c r="BY83" s="22">
        <v>0.1275</v>
      </c>
    </row>
    <row r="84" spans="1:77" ht="15">
      <c r="A84" s="15">
        <v>10256</v>
      </c>
      <c r="B84" s="48" t="s">
        <v>91</v>
      </c>
      <c r="C84" s="87">
        <v>47.443</v>
      </c>
      <c r="D84" s="84">
        <v>44.591</v>
      </c>
      <c r="E84" s="85">
        <v>47.443</v>
      </c>
      <c r="F84" s="88">
        <v>46.746</v>
      </c>
      <c r="G84" s="26">
        <v>46.00432604735884</v>
      </c>
      <c r="H84" s="29">
        <v>51.6220845890411</v>
      </c>
      <c r="I84" s="27">
        <v>52.178222374429225</v>
      </c>
      <c r="J84" s="29">
        <v>58.118010587431684</v>
      </c>
      <c r="K84" s="27">
        <v>59.57196415525116</v>
      </c>
      <c r="L84" s="29">
        <v>60.529902397260265</v>
      </c>
      <c r="M84" s="27">
        <v>61.462381849315065</v>
      </c>
      <c r="N84" s="29">
        <v>61.92335154826958</v>
      </c>
      <c r="O84" s="27">
        <v>63.256144977168944</v>
      </c>
      <c r="P84" s="29">
        <v>64.11976689497718</v>
      </c>
      <c r="Q84" s="27">
        <v>64.96264429223744</v>
      </c>
      <c r="R84" s="29">
        <v>65.32904826958105</v>
      </c>
      <c r="S84" s="27">
        <v>66.5899910958904</v>
      </c>
      <c r="T84" s="27">
        <v>67.37620753424657</v>
      </c>
      <c r="U84" s="29">
        <v>68.14519805936071</v>
      </c>
      <c r="V84" s="31">
        <v>0</v>
      </c>
      <c r="W84" s="7">
        <v>0</v>
      </c>
      <c r="X84" s="6">
        <v>0</v>
      </c>
      <c r="Y84" s="7">
        <v>0</v>
      </c>
      <c r="Z84" s="6">
        <v>0</v>
      </c>
      <c r="AA84" s="7">
        <v>0</v>
      </c>
      <c r="AB84" s="6">
        <v>0</v>
      </c>
      <c r="AC84" s="7">
        <v>0</v>
      </c>
      <c r="AD84" s="6">
        <v>0</v>
      </c>
      <c r="AE84" s="7">
        <v>0</v>
      </c>
      <c r="AF84" s="6">
        <v>0</v>
      </c>
      <c r="AG84" s="7">
        <v>0</v>
      </c>
      <c r="AH84" s="7">
        <v>0</v>
      </c>
      <c r="AI84" s="8">
        <v>0</v>
      </c>
      <c r="AJ84" s="31">
        <v>0</v>
      </c>
      <c r="AK84" s="7">
        <v>0</v>
      </c>
      <c r="AL84" s="6">
        <v>0</v>
      </c>
      <c r="AM84" s="7">
        <v>0</v>
      </c>
      <c r="AN84" s="6">
        <v>0</v>
      </c>
      <c r="AO84" s="7">
        <v>0</v>
      </c>
      <c r="AP84" s="8">
        <v>0</v>
      </c>
      <c r="AQ84" s="24">
        <v>0.5218036529680365</v>
      </c>
      <c r="AR84" s="21">
        <v>0.5218036529680365</v>
      </c>
      <c r="AS84" s="21">
        <v>0.5217440801457195</v>
      </c>
      <c r="AT84" s="25">
        <v>0.5218036529680365</v>
      </c>
      <c r="AU84" s="21">
        <v>0.5218036529680365</v>
      </c>
      <c r="AV84" s="25">
        <v>0.5218036529680365</v>
      </c>
      <c r="AW84" s="47">
        <v>0.5217440801457195</v>
      </c>
      <c r="AX84" s="24">
        <v>0</v>
      </c>
      <c r="AY84" s="21">
        <v>0</v>
      </c>
      <c r="AZ84" s="25">
        <v>0</v>
      </c>
      <c r="BA84" s="21">
        <v>0</v>
      </c>
      <c r="BB84" s="25">
        <v>0</v>
      </c>
      <c r="BC84" s="21">
        <v>0</v>
      </c>
      <c r="BD84" s="22">
        <v>0</v>
      </c>
      <c r="BE84" s="119">
        <v>0</v>
      </c>
      <c r="BF84" s="31">
        <v>0.357</v>
      </c>
      <c r="BG84" s="7">
        <v>0.408</v>
      </c>
      <c r="BH84" s="6">
        <v>0.447</v>
      </c>
      <c r="BI84" s="7">
        <v>0.418</v>
      </c>
      <c r="BJ84" s="6">
        <v>0.237</v>
      </c>
      <c r="BK84" s="7">
        <v>0.3275</v>
      </c>
      <c r="BL84" s="7">
        <v>0.3275</v>
      </c>
      <c r="BM84" s="10">
        <v>0.16375</v>
      </c>
      <c r="BN84" s="9">
        <v>0</v>
      </c>
      <c r="BO84" s="6">
        <v>0</v>
      </c>
      <c r="BP84" s="7">
        <v>0</v>
      </c>
      <c r="BQ84" s="6">
        <v>0</v>
      </c>
      <c r="BR84" s="7">
        <v>0</v>
      </c>
      <c r="BS84" s="3">
        <v>0</v>
      </c>
      <c r="BT84" s="60">
        <v>0</v>
      </c>
      <c r="BU84" s="41">
        <v>0</v>
      </c>
      <c r="BV84" s="24">
        <v>0</v>
      </c>
      <c r="BW84" s="21">
        <v>0</v>
      </c>
      <c r="BX84" s="21">
        <v>0</v>
      </c>
      <c r="BY84" s="22">
        <v>0</v>
      </c>
    </row>
    <row r="85" spans="1:77" ht="15">
      <c r="A85" s="15">
        <v>10258</v>
      </c>
      <c r="B85" s="48" t="s">
        <v>92</v>
      </c>
      <c r="C85" s="87">
        <v>38.518</v>
      </c>
      <c r="D85" s="84">
        <v>36.202</v>
      </c>
      <c r="E85" s="85">
        <v>38.518</v>
      </c>
      <c r="F85" s="88">
        <v>37.952</v>
      </c>
      <c r="G85" s="26">
        <v>44.891848816029146</v>
      </c>
      <c r="H85" s="29">
        <v>48.244700342465755</v>
      </c>
      <c r="I85" s="27">
        <v>48.501571803652986</v>
      </c>
      <c r="J85" s="29">
        <v>50.95615425774135</v>
      </c>
      <c r="K85" s="27">
        <v>51.21090696347032</v>
      </c>
      <c r="L85" s="29">
        <v>51.46694223744294</v>
      </c>
      <c r="M85" s="27">
        <v>51.724255479452054</v>
      </c>
      <c r="N85" s="29">
        <v>51.98285985883426</v>
      </c>
      <c r="O85" s="27">
        <v>52.24274942922374</v>
      </c>
      <c r="P85" s="29">
        <v>52.50393938356165</v>
      </c>
      <c r="Q85" s="27">
        <v>52.766439840182656</v>
      </c>
      <c r="R85" s="29">
        <v>53.03025717213114</v>
      </c>
      <c r="S85" s="27">
        <v>53.2953855022831</v>
      </c>
      <c r="T85" s="27">
        <v>53.56184486301369</v>
      </c>
      <c r="U85" s="29">
        <v>53.829633561643824</v>
      </c>
      <c r="V85" s="31">
        <v>0</v>
      </c>
      <c r="W85" s="7">
        <v>0</v>
      </c>
      <c r="X85" s="6">
        <v>0</v>
      </c>
      <c r="Y85" s="7">
        <v>0</v>
      </c>
      <c r="Z85" s="6">
        <v>0</v>
      </c>
      <c r="AA85" s="7">
        <v>0</v>
      </c>
      <c r="AB85" s="6">
        <v>0</v>
      </c>
      <c r="AC85" s="7">
        <v>0</v>
      </c>
      <c r="AD85" s="6">
        <v>0</v>
      </c>
      <c r="AE85" s="7">
        <v>0</v>
      </c>
      <c r="AF85" s="6">
        <v>0</v>
      </c>
      <c r="AG85" s="7">
        <v>0</v>
      </c>
      <c r="AH85" s="7">
        <v>0</v>
      </c>
      <c r="AI85" s="8">
        <v>0</v>
      </c>
      <c r="AJ85" s="31">
        <v>9.751255707762557</v>
      </c>
      <c r="AK85" s="7">
        <v>9.751255707762557</v>
      </c>
      <c r="AL85" s="6">
        <v>9.745218579234972</v>
      </c>
      <c r="AM85" s="7">
        <v>9.751255707762557</v>
      </c>
      <c r="AN85" s="6">
        <v>9.968150684931507</v>
      </c>
      <c r="AO85" s="7">
        <v>9.968150684931507</v>
      </c>
      <c r="AP85" s="8">
        <v>9.961976320582878</v>
      </c>
      <c r="AQ85" s="24">
        <v>0</v>
      </c>
      <c r="AR85" s="21">
        <v>0</v>
      </c>
      <c r="AS85" s="21">
        <v>0</v>
      </c>
      <c r="AT85" s="25">
        <v>0</v>
      </c>
      <c r="AU85" s="21">
        <v>0</v>
      </c>
      <c r="AV85" s="25">
        <v>0</v>
      </c>
      <c r="AW85" s="47">
        <v>0</v>
      </c>
      <c r="AX85" s="24">
        <v>0</v>
      </c>
      <c r="AY85" s="21">
        <v>0</v>
      </c>
      <c r="AZ85" s="25">
        <v>0</v>
      </c>
      <c r="BA85" s="21">
        <v>0</v>
      </c>
      <c r="BB85" s="25">
        <v>0</v>
      </c>
      <c r="BC85" s="21">
        <v>0</v>
      </c>
      <c r="BD85" s="22">
        <v>0</v>
      </c>
      <c r="BE85" s="119">
        <v>0</v>
      </c>
      <c r="BF85" s="31">
        <v>0.371</v>
      </c>
      <c r="BG85" s="7">
        <v>0.362</v>
      </c>
      <c r="BH85" s="6">
        <v>0.27</v>
      </c>
      <c r="BI85" s="7">
        <v>0.506</v>
      </c>
      <c r="BJ85" s="6">
        <v>0.523</v>
      </c>
      <c r="BK85" s="7">
        <v>0.5145</v>
      </c>
      <c r="BL85" s="7">
        <v>0.5145</v>
      </c>
      <c r="BM85" s="10">
        <v>0.25725</v>
      </c>
      <c r="BN85" s="9">
        <v>0.01</v>
      </c>
      <c r="BO85" s="6">
        <v>0</v>
      </c>
      <c r="BP85" s="7">
        <v>0</v>
      </c>
      <c r="BQ85" s="6">
        <v>0</v>
      </c>
      <c r="BR85" s="7">
        <v>0.06</v>
      </c>
      <c r="BS85" s="3">
        <v>0.03</v>
      </c>
      <c r="BT85" s="60">
        <v>0.03</v>
      </c>
      <c r="BU85" s="41">
        <v>0.015</v>
      </c>
      <c r="BV85" s="24">
        <v>0.06999999999999999</v>
      </c>
      <c r="BW85" s="21">
        <v>0.09999999999999999</v>
      </c>
      <c r="BX85" s="21">
        <v>0.14500000000000002</v>
      </c>
      <c r="BY85" s="22">
        <v>0.075</v>
      </c>
    </row>
    <row r="86" spans="1:77" ht="15">
      <c r="A86" s="15">
        <v>10259</v>
      </c>
      <c r="B86" s="48" t="s">
        <v>93</v>
      </c>
      <c r="C86" s="87">
        <v>27.388</v>
      </c>
      <c r="D86" s="84">
        <v>25.741</v>
      </c>
      <c r="E86" s="85">
        <v>27.388</v>
      </c>
      <c r="F86" s="88">
        <v>26.985</v>
      </c>
      <c r="G86" s="26">
        <v>25.6974043715847</v>
      </c>
      <c r="H86" s="29">
        <v>29.748515410958905</v>
      </c>
      <c r="I86" s="27">
        <v>30.14049497716896</v>
      </c>
      <c r="J86" s="29">
        <v>33.47039287340619</v>
      </c>
      <c r="K86" s="27">
        <v>33.872032648401834</v>
      </c>
      <c r="L86" s="29">
        <v>34.278500570776266</v>
      </c>
      <c r="M86" s="27">
        <v>36.67799668949771</v>
      </c>
      <c r="N86" s="29">
        <v>36.934743055555565</v>
      </c>
      <c r="O86" s="27">
        <v>37.19328196347031</v>
      </c>
      <c r="P86" s="29">
        <v>37.45363869863013</v>
      </c>
      <c r="Q86" s="27">
        <v>37.715811301369854</v>
      </c>
      <c r="R86" s="29">
        <v>37.97982183515482</v>
      </c>
      <c r="S86" s="27">
        <v>38.24567910958904</v>
      </c>
      <c r="T86" s="27">
        <v>38.513401141552514</v>
      </c>
      <c r="U86" s="29">
        <v>38.78299440639269</v>
      </c>
      <c r="V86" s="31">
        <v>0</v>
      </c>
      <c r="W86" s="7">
        <v>0</v>
      </c>
      <c r="X86" s="6">
        <v>0</v>
      </c>
      <c r="Y86" s="7">
        <v>0</v>
      </c>
      <c r="Z86" s="6">
        <v>0</v>
      </c>
      <c r="AA86" s="7">
        <v>0</v>
      </c>
      <c r="AB86" s="6">
        <v>0</v>
      </c>
      <c r="AC86" s="7">
        <v>0</v>
      </c>
      <c r="AD86" s="6">
        <v>0</v>
      </c>
      <c r="AE86" s="7">
        <v>0</v>
      </c>
      <c r="AF86" s="6">
        <v>0</v>
      </c>
      <c r="AG86" s="7">
        <v>0</v>
      </c>
      <c r="AH86" s="7">
        <v>0</v>
      </c>
      <c r="AI86" s="8">
        <v>0</v>
      </c>
      <c r="AJ86" s="31">
        <v>0</v>
      </c>
      <c r="AK86" s="7">
        <v>0</v>
      </c>
      <c r="AL86" s="6">
        <v>0</v>
      </c>
      <c r="AM86" s="7">
        <v>0</v>
      </c>
      <c r="AN86" s="6">
        <v>0</v>
      </c>
      <c r="AO86" s="7">
        <v>0</v>
      </c>
      <c r="AP86" s="8">
        <v>0</v>
      </c>
      <c r="AQ86" s="24">
        <v>0</v>
      </c>
      <c r="AR86" s="21">
        <v>0</v>
      </c>
      <c r="AS86" s="21">
        <v>0</v>
      </c>
      <c r="AT86" s="25">
        <v>0</v>
      </c>
      <c r="AU86" s="21">
        <v>0</v>
      </c>
      <c r="AV86" s="25">
        <v>0</v>
      </c>
      <c r="AW86" s="47">
        <v>0</v>
      </c>
      <c r="AX86" s="24">
        <v>0</v>
      </c>
      <c r="AY86" s="21">
        <v>0</v>
      </c>
      <c r="AZ86" s="25">
        <v>0</v>
      </c>
      <c r="BA86" s="21">
        <v>0</v>
      </c>
      <c r="BB86" s="25">
        <v>0</v>
      </c>
      <c r="BC86" s="21">
        <v>0</v>
      </c>
      <c r="BD86" s="22">
        <v>0</v>
      </c>
      <c r="BE86" s="119">
        <v>0</v>
      </c>
      <c r="BF86" s="31">
        <v>0.179</v>
      </c>
      <c r="BG86" s="7">
        <v>0.145</v>
      </c>
      <c r="BH86" s="6">
        <v>0.308</v>
      </c>
      <c r="BI86" s="7">
        <v>0.225</v>
      </c>
      <c r="BJ86" s="6">
        <v>0.175</v>
      </c>
      <c r="BK86" s="7">
        <v>0.2</v>
      </c>
      <c r="BL86" s="7">
        <v>0.2</v>
      </c>
      <c r="BM86" s="10">
        <v>0.1</v>
      </c>
      <c r="BN86" s="9">
        <v>0</v>
      </c>
      <c r="BO86" s="6">
        <v>0</v>
      </c>
      <c r="BP86" s="7">
        <v>0</v>
      </c>
      <c r="BQ86" s="6">
        <v>0</v>
      </c>
      <c r="BR86" s="7">
        <v>0</v>
      </c>
      <c r="BS86" s="3">
        <v>0</v>
      </c>
      <c r="BT86" s="60">
        <v>0</v>
      </c>
      <c r="BU86" s="41">
        <v>0</v>
      </c>
      <c r="BV86" s="24">
        <v>0</v>
      </c>
      <c r="BW86" s="21">
        <v>0</v>
      </c>
      <c r="BX86" s="21">
        <v>0</v>
      </c>
      <c r="BY86" s="22">
        <v>0</v>
      </c>
    </row>
    <row r="87" spans="1:77" ht="15">
      <c r="A87" s="15">
        <v>10260</v>
      </c>
      <c r="B87" s="48" t="s">
        <v>94</v>
      </c>
      <c r="C87" s="87">
        <v>26.677</v>
      </c>
      <c r="D87" s="84">
        <v>25.073</v>
      </c>
      <c r="E87" s="85">
        <v>26.677</v>
      </c>
      <c r="F87" s="88">
        <v>26.285</v>
      </c>
      <c r="G87" s="26">
        <v>25.4308970856102</v>
      </c>
      <c r="H87" s="29">
        <v>26.67905639269407</v>
      </c>
      <c r="I87" s="27">
        <v>26.793847831050225</v>
      </c>
      <c r="J87" s="29">
        <v>27.046295081967216</v>
      </c>
      <c r="K87" s="27">
        <v>27.1764350456621</v>
      </c>
      <c r="L87" s="29">
        <v>27.30357431506849</v>
      </c>
      <c r="M87" s="27">
        <v>27.43071278538813</v>
      </c>
      <c r="N87" s="29">
        <v>27.553462317850638</v>
      </c>
      <c r="O87" s="27">
        <v>27.68499132420091</v>
      </c>
      <c r="P87" s="29">
        <v>27.812130707762567</v>
      </c>
      <c r="Q87" s="27">
        <v>27.9392700913242</v>
      </c>
      <c r="R87" s="29">
        <v>28.060629439890707</v>
      </c>
      <c r="S87" s="27">
        <v>28.19354897260274</v>
      </c>
      <c r="T87" s="27">
        <v>28.320687214611873</v>
      </c>
      <c r="U87" s="29">
        <v>28.447827168949768</v>
      </c>
      <c r="V87" s="31">
        <v>0</v>
      </c>
      <c r="W87" s="7">
        <v>0</v>
      </c>
      <c r="X87" s="6">
        <v>0</v>
      </c>
      <c r="Y87" s="7">
        <v>0</v>
      </c>
      <c r="Z87" s="6">
        <v>0</v>
      </c>
      <c r="AA87" s="7">
        <v>0</v>
      </c>
      <c r="AB87" s="6">
        <v>0</v>
      </c>
      <c r="AC87" s="7">
        <v>0</v>
      </c>
      <c r="AD87" s="6">
        <v>0</v>
      </c>
      <c r="AE87" s="7">
        <v>0</v>
      </c>
      <c r="AF87" s="6">
        <v>0</v>
      </c>
      <c r="AG87" s="7">
        <v>0</v>
      </c>
      <c r="AH87" s="7">
        <v>0</v>
      </c>
      <c r="AI87" s="8">
        <v>0</v>
      </c>
      <c r="AJ87" s="31">
        <v>0</v>
      </c>
      <c r="AK87" s="7">
        <v>0</v>
      </c>
      <c r="AL87" s="6">
        <v>0</v>
      </c>
      <c r="AM87" s="7">
        <v>0</v>
      </c>
      <c r="AN87" s="6">
        <v>0</v>
      </c>
      <c r="AO87" s="7">
        <v>0</v>
      </c>
      <c r="AP87" s="8">
        <v>0</v>
      </c>
      <c r="AQ87" s="24">
        <v>0</v>
      </c>
      <c r="AR87" s="21">
        <v>0</v>
      </c>
      <c r="AS87" s="21">
        <v>0</v>
      </c>
      <c r="AT87" s="25">
        <v>0</v>
      </c>
      <c r="AU87" s="21">
        <v>0</v>
      </c>
      <c r="AV87" s="25">
        <v>0</v>
      </c>
      <c r="AW87" s="47">
        <v>0</v>
      </c>
      <c r="AX87" s="24">
        <v>0</v>
      </c>
      <c r="AY87" s="21">
        <v>0</v>
      </c>
      <c r="AZ87" s="25">
        <v>0</v>
      </c>
      <c r="BA87" s="21">
        <v>0</v>
      </c>
      <c r="BB87" s="25">
        <v>0</v>
      </c>
      <c r="BC87" s="21">
        <v>0</v>
      </c>
      <c r="BD87" s="22">
        <v>0</v>
      </c>
      <c r="BE87" s="119">
        <v>0</v>
      </c>
      <c r="BF87" s="31">
        <v>0.246</v>
      </c>
      <c r="BG87" s="7">
        <v>0.258</v>
      </c>
      <c r="BH87" s="6">
        <v>0.379</v>
      </c>
      <c r="BI87" s="7">
        <v>0.354</v>
      </c>
      <c r="BJ87" s="6">
        <v>0.29</v>
      </c>
      <c r="BK87" s="7">
        <v>0.32199999999999995</v>
      </c>
      <c r="BL87" s="7">
        <v>0.32199999999999995</v>
      </c>
      <c r="BM87" s="10">
        <v>0.16099999999999998</v>
      </c>
      <c r="BN87" s="9">
        <v>0</v>
      </c>
      <c r="BO87" s="6">
        <v>0</v>
      </c>
      <c r="BP87" s="7">
        <v>0</v>
      </c>
      <c r="BQ87" s="6">
        <v>0</v>
      </c>
      <c r="BR87" s="7">
        <v>0</v>
      </c>
      <c r="BS87" s="3">
        <v>0</v>
      </c>
      <c r="BT87" s="60">
        <v>0</v>
      </c>
      <c r="BU87" s="41">
        <v>0</v>
      </c>
      <c r="BV87" s="24">
        <v>0</v>
      </c>
      <c r="BW87" s="21">
        <v>0</v>
      </c>
      <c r="BX87" s="21">
        <v>0</v>
      </c>
      <c r="BY87" s="22">
        <v>0</v>
      </c>
    </row>
    <row r="88" spans="1:77" ht="15">
      <c r="A88" s="15">
        <v>10273</v>
      </c>
      <c r="B88" s="48" t="s">
        <v>95</v>
      </c>
      <c r="C88" s="87">
        <v>5.969</v>
      </c>
      <c r="D88" s="84">
        <v>5.61</v>
      </c>
      <c r="E88" s="85">
        <v>5.969</v>
      </c>
      <c r="F88" s="88">
        <v>5.881</v>
      </c>
      <c r="G88" s="26">
        <v>6.000227686703097</v>
      </c>
      <c r="H88" s="29">
        <v>8.251653538812786</v>
      </c>
      <c r="I88" s="27">
        <v>8.590946232876712</v>
      </c>
      <c r="J88" s="29">
        <v>8.085224612932603</v>
      </c>
      <c r="K88" s="27">
        <v>8.181965182648401</v>
      </c>
      <c r="L88" s="29">
        <v>8.194042465753423</v>
      </c>
      <c r="M88" s="27">
        <v>8.206119634703194</v>
      </c>
      <c r="N88" s="29">
        <v>8.212909836065576</v>
      </c>
      <c r="O88" s="27">
        <v>8.230274200913243</v>
      </c>
      <c r="P88" s="29">
        <v>8.242351027397259</v>
      </c>
      <c r="Q88" s="27">
        <v>8.25442808219178</v>
      </c>
      <c r="R88" s="29">
        <v>8.261086862477232</v>
      </c>
      <c r="S88" s="27">
        <v>8.278582305936073</v>
      </c>
      <c r="T88" s="27">
        <v>8.290659817351598</v>
      </c>
      <c r="U88" s="29">
        <v>8.302736757990868</v>
      </c>
      <c r="V88" s="31">
        <v>0</v>
      </c>
      <c r="W88" s="7">
        <v>0</v>
      </c>
      <c r="X88" s="6">
        <v>0</v>
      </c>
      <c r="Y88" s="7">
        <v>0</v>
      </c>
      <c r="Z88" s="6">
        <v>0</v>
      </c>
      <c r="AA88" s="7">
        <v>0</v>
      </c>
      <c r="AB88" s="6">
        <v>0</v>
      </c>
      <c r="AC88" s="7">
        <v>0</v>
      </c>
      <c r="AD88" s="6">
        <v>0</v>
      </c>
      <c r="AE88" s="7">
        <v>0</v>
      </c>
      <c r="AF88" s="6">
        <v>0</v>
      </c>
      <c r="AG88" s="7">
        <v>0</v>
      </c>
      <c r="AH88" s="7">
        <v>0</v>
      </c>
      <c r="AI88" s="8">
        <v>0</v>
      </c>
      <c r="AJ88" s="31">
        <v>0</v>
      </c>
      <c r="AK88" s="7">
        <v>0</v>
      </c>
      <c r="AL88" s="6">
        <v>0</v>
      </c>
      <c r="AM88" s="7">
        <v>0</v>
      </c>
      <c r="AN88" s="6">
        <v>0</v>
      </c>
      <c r="AO88" s="7">
        <v>0</v>
      </c>
      <c r="AP88" s="8">
        <v>0</v>
      </c>
      <c r="AQ88" s="24">
        <v>0</v>
      </c>
      <c r="AR88" s="21">
        <v>0</v>
      </c>
      <c r="AS88" s="21">
        <v>0</v>
      </c>
      <c r="AT88" s="25">
        <v>0</v>
      </c>
      <c r="AU88" s="21">
        <v>0</v>
      </c>
      <c r="AV88" s="25">
        <v>0</v>
      </c>
      <c r="AW88" s="47">
        <v>0</v>
      </c>
      <c r="AX88" s="24">
        <v>0</v>
      </c>
      <c r="AY88" s="21">
        <v>0</v>
      </c>
      <c r="AZ88" s="25">
        <v>0</v>
      </c>
      <c r="BA88" s="21">
        <v>0</v>
      </c>
      <c r="BB88" s="25">
        <v>0</v>
      </c>
      <c r="BC88" s="21">
        <v>0</v>
      </c>
      <c r="BD88" s="22">
        <v>0</v>
      </c>
      <c r="BE88" s="119">
        <v>0</v>
      </c>
      <c r="BF88" s="31">
        <v>0.091</v>
      </c>
      <c r="BG88" s="7">
        <v>0.081</v>
      </c>
      <c r="BH88" s="6">
        <v>0.045</v>
      </c>
      <c r="BI88" s="7">
        <v>0.016</v>
      </c>
      <c r="BJ88" s="6">
        <v>0.01</v>
      </c>
      <c r="BK88" s="7">
        <v>0.013000000000000001</v>
      </c>
      <c r="BL88" s="7">
        <v>0.013000000000000001</v>
      </c>
      <c r="BM88" s="10">
        <v>0.006500000000000001</v>
      </c>
      <c r="BN88" s="9">
        <v>0</v>
      </c>
      <c r="BO88" s="6">
        <v>0</v>
      </c>
      <c r="BP88" s="7">
        <v>0</v>
      </c>
      <c r="BQ88" s="6">
        <v>0</v>
      </c>
      <c r="BR88" s="7">
        <v>0</v>
      </c>
      <c r="BS88" s="3">
        <v>0</v>
      </c>
      <c r="BT88" s="60">
        <v>0</v>
      </c>
      <c r="BU88" s="41">
        <v>0</v>
      </c>
      <c r="BV88" s="24">
        <v>0</v>
      </c>
      <c r="BW88" s="21">
        <v>0</v>
      </c>
      <c r="BX88" s="21">
        <v>0</v>
      </c>
      <c r="BY88" s="22">
        <v>0</v>
      </c>
    </row>
    <row r="89" spans="1:77" ht="15">
      <c r="A89" s="15">
        <v>10278</v>
      </c>
      <c r="B89" s="48" t="s">
        <v>96</v>
      </c>
      <c r="C89" s="87">
        <v>36.464</v>
      </c>
      <c r="D89" s="84">
        <v>34.272</v>
      </c>
      <c r="E89" s="85">
        <v>36.464</v>
      </c>
      <c r="F89" s="88">
        <v>35.928</v>
      </c>
      <c r="G89" s="26">
        <v>39.22939435336976</v>
      </c>
      <c r="H89" s="29">
        <v>39.989389041095876</v>
      </c>
      <c r="I89" s="27">
        <v>40.538996004566215</v>
      </c>
      <c r="J89" s="29">
        <v>41.06089219034609</v>
      </c>
      <c r="K89" s="27">
        <v>41.6382069634703</v>
      </c>
      <c r="L89" s="29">
        <v>42.18781301369863</v>
      </c>
      <c r="M89" s="27">
        <v>42.73741906392694</v>
      </c>
      <c r="N89" s="29">
        <v>43.25331079234972</v>
      </c>
      <c r="O89" s="27">
        <v>43.836631963470325</v>
      </c>
      <c r="P89" s="29">
        <v>44.38623801369863</v>
      </c>
      <c r="Q89" s="27">
        <v>44.935844063926936</v>
      </c>
      <c r="R89" s="29">
        <v>45.44572711748635</v>
      </c>
      <c r="S89" s="27">
        <v>46.03505547945206</v>
      </c>
      <c r="T89" s="27">
        <v>46.58466210045661</v>
      </c>
      <c r="U89" s="29">
        <v>47.134267922374434</v>
      </c>
      <c r="V89" s="31">
        <v>0</v>
      </c>
      <c r="W89" s="7">
        <v>0</v>
      </c>
      <c r="X89" s="6">
        <v>0</v>
      </c>
      <c r="Y89" s="7">
        <v>0</v>
      </c>
      <c r="Z89" s="6">
        <v>0</v>
      </c>
      <c r="AA89" s="7">
        <v>0</v>
      </c>
      <c r="AB89" s="6">
        <v>0</v>
      </c>
      <c r="AC89" s="7">
        <v>0</v>
      </c>
      <c r="AD89" s="6">
        <v>0</v>
      </c>
      <c r="AE89" s="7">
        <v>0</v>
      </c>
      <c r="AF89" s="6">
        <v>0</v>
      </c>
      <c r="AG89" s="7">
        <v>0</v>
      </c>
      <c r="AH89" s="7">
        <v>0</v>
      </c>
      <c r="AI89" s="8">
        <v>0</v>
      </c>
      <c r="AJ89" s="31">
        <v>1.5296803652968036</v>
      </c>
      <c r="AK89" s="7">
        <v>1.5296803652968036</v>
      </c>
      <c r="AL89" s="6">
        <v>1.5273224043715847</v>
      </c>
      <c r="AM89" s="7">
        <v>1.5296803652968036</v>
      </c>
      <c r="AN89" s="6">
        <v>1.5296803652968036</v>
      </c>
      <c r="AO89" s="7">
        <v>1.5296803652968036</v>
      </c>
      <c r="AP89" s="8">
        <v>1.5273224043715847</v>
      </c>
      <c r="AQ89" s="24">
        <v>0</v>
      </c>
      <c r="AR89" s="21">
        <v>0</v>
      </c>
      <c r="AS89" s="21">
        <v>0</v>
      </c>
      <c r="AT89" s="25">
        <v>0</v>
      </c>
      <c r="AU89" s="21">
        <v>0</v>
      </c>
      <c r="AV89" s="25">
        <v>0</v>
      </c>
      <c r="AW89" s="47">
        <v>0</v>
      </c>
      <c r="AX89" s="24">
        <v>0</v>
      </c>
      <c r="AY89" s="21">
        <v>0</v>
      </c>
      <c r="AZ89" s="25">
        <v>0</v>
      </c>
      <c r="BA89" s="21">
        <v>0</v>
      </c>
      <c r="BB89" s="25">
        <v>0</v>
      </c>
      <c r="BC89" s="21">
        <v>0</v>
      </c>
      <c r="BD89" s="22">
        <v>0</v>
      </c>
      <c r="BE89" s="119">
        <v>0</v>
      </c>
      <c r="BF89" s="31">
        <v>0.418</v>
      </c>
      <c r="BG89" s="7">
        <v>0.303</v>
      </c>
      <c r="BH89" s="6">
        <v>0.351</v>
      </c>
      <c r="BI89" s="7">
        <v>0.156</v>
      </c>
      <c r="BJ89" s="6">
        <v>0.44</v>
      </c>
      <c r="BK89" s="7">
        <v>0.298</v>
      </c>
      <c r="BL89" s="7">
        <v>0.298</v>
      </c>
      <c r="BM89" s="10">
        <v>0.149</v>
      </c>
      <c r="BN89" s="9">
        <v>0.068</v>
      </c>
      <c r="BO89" s="6">
        <v>0</v>
      </c>
      <c r="BP89" s="7">
        <v>0</v>
      </c>
      <c r="BQ89" s="6">
        <v>0.001</v>
      </c>
      <c r="BR89" s="7">
        <v>0.002</v>
      </c>
      <c r="BS89" s="3">
        <v>0.0015</v>
      </c>
      <c r="BT89" s="60">
        <v>0.0015</v>
      </c>
      <c r="BU89" s="41">
        <v>0.00075</v>
      </c>
      <c r="BV89" s="24">
        <v>0.07100000000000001</v>
      </c>
      <c r="BW89" s="21">
        <v>0.07250000000000001</v>
      </c>
      <c r="BX89" s="21">
        <v>0.07475000000000001</v>
      </c>
      <c r="BY89" s="22">
        <v>0.00375</v>
      </c>
    </row>
    <row r="90" spans="1:77" ht="15">
      <c r="A90" s="15">
        <v>10279</v>
      </c>
      <c r="B90" s="48" t="s">
        <v>97</v>
      </c>
      <c r="C90" s="87">
        <v>65.731</v>
      </c>
      <c r="D90" s="84">
        <v>61.779</v>
      </c>
      <c r="E90" s="85">
        <v>65.731</v>
      </c>
      <c r="F90" s="88">
        <v>64.765</v>
      </c>
      <c r="G90" s="26">
        <v>65.27071948998179</v>
      </c>
      <c r="H90" s="29">
        <v>137.6997885844749</v>
      </c>
      <c r="I90" s="27">
        <v>163.57611347031963</v>
      </c>
      <c r="J90" s="29">
        <v>159.86907445355195</v>
      </c>
      <c r="K90" s="27">
        <v>184.8089255707763</v>
      </c>
      <c r="L90" s="29">
        <v>206.0403159817352</v>
      </c>
      <c r="M90" s="27">
        <v>225.94328630136988</v>
      </c>
      <c r="N90" s="29">
        <v>247.57012044626595</v>
      </c>
      <c r="O90" s="27">
        <v>270.3873388127854</v>
      </c>
      <c r="P90" s="29">
        <v>293.2118166666667</v>
      </c>
      <c r="Q90" s="27">
        <v>298.96735513698627</v>
      </c>
      <c r="R90" s="29">
        <v>298.1507161885246</v>
      </c>
      <c r="S90" s="27">
        <v>298.9678843607306</v>
      </c>
      <c r="T90" s="27">
        <v>290.1099166666667</v>
      </c>
      <c r="U90" s="29">
        <v>284.7214623287672</v>
      </c>
      <c r="V90" s="31">
        <v>63.14992557077627</v>
      </c>
      <c r="W90" s="7">
        <v>87.5705799086758</v>
      </c>
      <c r="X90" s="6">
        <v>77.8372901326952</v>
      </c>
      <c r="Y90" s="7">
        <v>102.81177561409827</v>
      </c>
      <c r="Z90" s="6">
        <v>168.8533823059361</v>
      </c>
      <c r="AA90" s="7">
        <v>200.82833915525111</v>
      </c>
      <c r="AB90" s="6">
        <v>232.01043294626592</v>
      </c>
      <c r="AC90" s="7">
        <v>262.28073630136987</v>
      </c>
      <c r="AD90" s="6">
        <v>271.9104697488584</v>
      </c>
      <c r="AE90" s="7">
        <v>274.64743025114154</v>
      </c>
      <c r="AF90" s="6">
        <v>280.62399840619315</v>
      </c>
      <c r="AG90" s="7">
        <v>286.7169392694064</v>
      </c>
      <c r="AH90" s="7">
        <v>292.79327705479454</v>
      </c>
      <c r="AI90" s="8">
        <v>297.065194977169</v>
      </c>
      <c r="AJ90" s="31">
        <v>4.404452054794521</v>
      </c>
      <c r="AK90" s="7">
        <v>4.404452054794521</v>
      </c>
      <c r="AL90" s="6">
        <v>4.405054644808743</v>
      </c>
      <c r="AM90" s="7">
        <v>4.404452054794521</v>
      </c>
      <c r="AN90" s="6">
        <v>4.404452054794521</v>
      </c>
      <c r="AO90" s="7">
        <v>4.404452054794521</v>
      </c>
      <c r="AP90" s="8">
        <v>4.405054644808743</v>
      </c>
      <c r="AQ90" s="24">
        <v>0</v>
      </c>
      <c r="AR90" s="21">
        <v>0</v>
      </c>
      <c r="AS90" s="21">
        <v>0</v>
      </c>
      <c r="AT90" s="25">
        <v>0</v>
      </c>
      <c r="AU90" s="21">
        <v>0</v>
      </c>
      <c r="AV90" s="25">
        <v>0</v>
      </c>
      <c r="AW90" s="47">
        <v>0</v>
      </c>
      <c r="AX90" s="24">
        <v>0</v>
      </c>
      <c r="AY90" s="21">
        <v>0</v>
      </c>
      <c r="AZ90" s="25">
        <v>0</v>
      </c>
      <c r="BA90" s="21">
        <v>0</v>
      </c>
      <c r="BB90" s="25">
        <v>0</v>
      </c>
      <c r="BC90" s="21">
        <v>0</v>
      </c>
      <c r="BD90" s="22">
        <v>0</v>
      </c>
      <c r="BE90" s="119">
        <v>0</v>
      </c>
      <c r="BF90" s="31">
        <v>0.56</v>
      </c>
      <c r="BG90" s="7">
        <v>0.603</v>
      </c>
      <c r="BH90" s="6">
        <v>0.565</v>
      </c>
      <c r="BI90" s="7">
        <v>0.411</v>
      </c>
      <c r="BJ90" s="6">
        <v>0.196</v>
      </c>
      <c r="BK90" s="7">
        <v>0.3035</v>
      </c>
      <c r="BL90" s="7">
        <v>0.3035</v>
      </c>
      <c r="BM90" s="10">
        <v>0.15175</v>
      </c>
      <c r="BN90" s="9">
        <v>0.001</v>
      </c>
      <c r="BO90" s="6">
        <v>0</v>
      </c>
      <c r="BP90" s="7">
        <v>0.108</v>
      </c>
      <c r="BQ90" s="6">
        <v>0.123</v>
      </c>
      <c r="BR90" s="7">
        <v>0</v>
      </c>
      <c r="BS90" s="3">
        <v>0.0615</v>
      </c>
      <c r="BT90" s="60">
        <v>0.0615</v>
      </c>
      <c r="BU90" s="41">
        <v>0.03075</v>
      </c>
      <c r="BV90" s="24">
        <v>0.23199999999999998</v>
      </c>
      <c r="BW90" s="21">
        <v>0.2935</v>
      </c>
      <c r="BX90" s="21">
        <v>0.38575</v>
      </c>
      <c r="BY90" s="22">
        <v>0.15375</v>
      </c>
    </row>
    <row r="91" spans="1:77" ht="15">
      <c r="A91" s="15">
        <v>10284</v>
      </c>
      <c r="B91" s="48" t="s">
        <v>98</v>
      </c>
      <c r="C91" s="87">
        <v>10.31</v>
      </c>
      <c r="D91" s="84">
        <v>9.69</v>
      </c>
      <c r="E91" s="85">
        <v>10.31</v>
      </c>
      <c r="F91" s="88">
        <v>10.158</v>
      </c>
      <c r="G91" s="26">
        <v>9.78415300546448</v>
      </c>
      <c r="H91" s="29">
        <v>10.614960616438356</v>
      </c>
      <c r="I91" s="27">
        <v>10.666957990867582</v>
      </c>
      <c r="J91" s="29">
        <v>10.849461520947175</v>
      </c>
      <c r="K91" s="27">
        <v>10.997114041095891</v>
      </c>
      <c r="L91" s="29">
        <v>11.107962671232878</v>
      </c>
      <c r="M91" s="27">
        <v>11.21587214611872</v>
      </c>
      <c r="N91" s="29">
        <v>11.286100295992712</v>
      </c>
      <c r="O91" s="27">
        <v>11.423466438356163</v>
      </c>
      <c r="P91" s="29">
        <v>11.523420433789953</v>
      </c>
      <c r="Q91" s="27">
        <v>11.620978652968038</v>
      </c>
      <c r="R91" s="29">
        <v>11.68027925774135</v>
      </c>
      <c r="S91" s="27">
        <v>11.809345890410958</v>
      </c>
      <c r="T91" s="27">
        <v>11.900357420091327</v>
      </c>
      <c r="U91" s="29">
        <v>11.989376255707763</v>
      </c>
      <c r="V91" s="31">
        <v>0</v>
      </c>
      <c r="W91" s="7">
        <v>0</v>
      </c>
      <c r="X91" s="6">
        <v>0</v>
      </c>
      <c r="Y91" s="7">
        <v>0</v>
      </c>
      <c r="Z91" s="6">
        <v>0</v>
      </c>
      <c r="AA91" s="7">
        <v>0</v>
      </c>
      <c r="AB91" s="6">
        <v>0</v>
      </c>
      <c r="AC91" s="7">
        <v>0</v>
      </c>
      <c r="AD91" s="6">
        <v>0</v>
      </c>
      <c r="AE91" s="7">
        <v>0</v>
      </c>
      <c r="AF91" s="6">
        <v>0</v>
      </c>
      <c r="AG91" s="7">
        <v>0</v>
      </c>
      <c r="AH91" s="7">
        <v>0</v>
      </c>
      <c r="AI91" s="8">
        <v>0</v>
      </c>
      <c r="AJ91" s="31">
        <v>0</v>
      </c>
      <c r="AK91" s="7">
        <v>0</v>
      </c>
      <c r="AL91" s="6">
        <v>0</v>
      </c>
      <c r="AM91" s="7">
        <v>0</v>
      </c>
      <c r="AN91" s="6">
        <v>0</v>
      </c>
      <c r="AO91" s="7">
        <v>0</v>
      </c>
      <c r="AP91" s="8">
        <v>0</v>
      </c>
      <c r="AQ91" s="24">
        <v>0</v>
      </c>
      <c r="AR91" s="21">
        <v>0</v>
      </c>
      <c r="AS91" s="21">
        <v>0</v>
      </c>
      <c r="AT91" s="25">
        <v>0</v>
      </c>
      <c r="AU91" s="21">
        <v>0</v>
      </c>
      <c r="AV91" s="25">
        <v>0</v>
      </c>
      <c r="AW91" s="47">
        <v>0</v>
      </c>
      <c r="AX91" s="24">
        <v>0</v>
      </c>
      <c r="AY91" s="21">
        <v>0</v>
      </c>
      <c r="AZ91" s="25">
        <v>0</v>
      </c>
      <c r="BA91" s="21">
        <v>0</v>
      </c>
      <c r="BB91" s="25">
        <v>0</v>
      </c>
      <c r="BC91" s="21">
        <v>0</v>
      </c>
      <c r="BD91" s="22">
        <v>0</v>
      </c>
      <c r="BE91" s="119">
        <v>0</v>
      </c>
      <c r="BF91" s="31">
        <v>0.056</v>
      </c>
      <c r="BG91" s="7">
        <v>0.08</v>
      </c>
      <c r="BH91" s="6">
        <v>0.115</v>
      </c>
      <c r="BI91" s="7">
        <v>0.042</v>
      </c>
      <c r="BJ91" s="6">
        <v>0.051</v>
      </c>
      <c r="BK91" s="7">
        <v>0.0465</v>
      </c>
      <c r="BL91" s="7">
        <v>0.0465</v>
      </c>
      <c r="BM91" s="10">
        <v>0.02325</v>
      </c>
      <c r="BN91" s="9">
        <v>0</v>
      </c>
      <c r="BO91" s="6">
        <v>0</v>
      </c>
      <c r="BP91" s="7">
        <v>0</v>
      </c>
      <c r="BQ91" s="6">
        <v>0</v>
      </c>
      <c r="BR91" s="7">
        <v>0</v>
      </c>
      <c r="BS91" s="3">
        <v>0</v>
      </c>
      <c r="BT91" s="60">
        <v>0</v>
      </c>
      <c r="BU91" s="41">
        <v>0</v>
      </c>
      <c r="BV91" s="24">
        <v>0</v>
      </c>
      <c r="BW91" s="21">
        <v>0</v>
      </c>
      <c r="BX91" s="21">
        <v>0</v>
      </c>
      <c r="BY91" s="22">
        <v>0</v>
      </c>
    </row>
    <row r="92" spans="1:77" ht="15">
      <c r="A92" s="15">
        <v>10285</v>
      </c>
      <c r="B92" s="48" t="s">
        <v>99</v>
      </c>
      <c r="C92" s="87">
        <v>6.626</v>
      </c>
      <c r="D92" s="84">
        <v>6.228</v>
      </c>
      <c r="E92" s="85">
        <v>6.626</v>
      </c>
      <c r="F92" s="88">
        <v>6.529</v>
      </c>
      <c r="G92" s="26">
        <v>6.756489071038251</v>
      </c>
      <c r="H92" s="29">
        <v>7.475100228310501</v>
      </c>
      <c r="I92" s="27">
        <v>7.515010502283103</v>
      </c>
      <c r="J92" s="29">
        <v>7.782745560109288</v>
      </c>
      <c r="K92" s="27">
        <v>7.8202502283105035</v>
      </c>
      <c r="L92" s="29">
        <v>7.861037899543378</v>
      </c>
      <c r="M92" s="27">
        <v>7.90182602739726</v>
      </c>
      <c r="N92" s="29">
        <v>7.945452527322406</v>
      </c>
      <c r="O92" s="27">
        <v>7.983402054794519</v>
      </c>
      <c r="P92" s="29">
        <v>8.0241899543379</v>
      </c>
      <c r="Q92" s="27">
        <v>8.064978196347033</v>
      </c>
      <c r="R92" s="29">
        <v>8.108158697632058</v>
      </c>
      <c r="S92" s="27">
        <v>8.146554337899543</v>
      </c>
      <c r="T92" s="27">
        <v>8.187342351598174</v>
      </c>
      <c r="U92" s="29">
        <v>8.228130479452053</v>
      </c>
      <c r="V92" s="31">
        <v>0</v>
      </c>
      <c r="W92" s="7">
        <v>0</v>
      </c>
      <c r="X92" s="6">
        <v>0</v>
      </c>
      <c r="Y92" s="7">
        <v>0</v>
      </c>
      <c r="Z92" s="6">
        <v>0</v>
      </c>
      <c r="AA92" s="7">
        <v>0</v>
      </c>
      <c r="AB92" s="6">
        <v>0</v>
      </c>
      <c r="AC92" s="7">
        <v>0</v>
      </c>
      <c r="AD92" s="6">
        <v>0</v>
      </c>
      <c r="AE92" s="7">
        <v>0</v>
      </c>
      <c r="AF92" s="6">
        <v>0</v>
      </c>
      <c r="AG92" s="7">
        <v>0</v>
      </c>
      <c r="AH92" s="7">
        <v>0</v>
      </c>
      <c r="AI92" s="8">
        <v>0</v>
      </c>
      <c r="AJ92" s="31">
        <v>0</v>
      </c>
      <c r="AK92" s="7">
        <v>0</v>
      </c>
      <c r="AL92" s="6">
        <v>0</v>
      </c>
      <c r="AM92" s="7">
        <v>0</v>
      </c>
      <c r="AN92" s="6">
        <v>0</v>
      </c>
      <c r="AO92" s="7">
        <v>0</v>
      </c>
      <c r="AP92" s="8">
        <v>0</v>
      </c>
      <c r="AQ92" s="24">
        <v>0</v>
      </c>
      <c r="AR92" s="21">
        <v>0</v>
      </c>
      <c r="AS92" s="21">
        <v>0</v>
      </c>
      <c r="AT92" s="25">
        <v>0</v>
      </c>
      <c r="AU92" s="21">
        <v>0</v>
      </c>
      <c r="AV92" s="25">
        <v>0</v>
      </c>
      <c r="AW92" s="47">
        <v>0</v>
      </c>
      <c r="AX92" s="24">
        <v>0</v>
      </c>
      <c r="AY92" s="21">
        <v>0</v>
      </c>
      <c r="AZ92" s="25">
        <v>0</v>
      </c>
      <c r="BA92" s="21">
        <v>0</v>
      </c>
      <c r="BB92" s="25">
        <v>0</v>
      </c>
      <c r="BC92" s="21">
        <v>0</v>
      </c>
      <c r="BD92" s="22">
        <v>0</v>
      </c>
      <c r="BE92" s="119">
        <v>0</v>
      </c>
      <c r="BF92" s="31">
        <v>0.058</v>
      </c>
      <c r="BG92" s="7">
        <v>0</v>
      </c>
      <c r="BH92" s="6">
        <v>0.035</v>
      </c>
      <c r="BI92" s="7">
        <v>0.076</v>
      </c>
      <c r="BJ92" s="6">
        <v>0.038</v>
      </c>
      <c r="BK92" s="7">
        <v>0.056999999999999995</v>
      </c>
      <c r="BL92" s="7">
        <v>0.056999999999999995</v>
      </c>
      <c r="BM92" s="10">
        <v>0.028499999999999998</v>
      </c>
      <c r="BN92" s="9">
        <v>0</v>
      </c>
      <c r="BO92" s="6">
        <v>0</v>
      </c>
      <c r="BP92" s="7">
        <v>0</v>
      </c>
      <c r="BQ92" s="6">
        <v>0</v>
      </c>
      <c r="BR92" s="7">
        <v>0</v>
      </c>
      <c r="BS92" s="3">
        <v>0</v>
      </c>
      <c r="BT92" s="60">
        <v>0</v>
      </c>
      <c r="BU92" s="41">
        <v>0</v>
      </c>
      <c r="BV92" s="24">
        <v>0</v>
      </c>
      <c r="BW92" s="21">
        <v>0</v>
      </c>
      <c r="BX92" s="21">
        <v>0</v>
      </c>
      <c r="BY92" s="22">
        <v>0</v>
      </c>
    </row>
    <row r="93" spans="1:77" ht="15">
      <c r="A93" s="15">
        <v>10286</v>
      </c>
      <c r="B93" s="48" t="s">
        <v>100</v>
      </c>
      <c r="C93" s="87">
        <v>46.596</v>
      </c>
      <c r="D93" s="84">
        <v>43.795</v>
      </c>
      <c r="E93" s="85">
        <v>46.596</v>
      </c>
      <c r="F93" s="88">
        <v>45.911</v>
      </c>
      <c r="G93" s="26">
        <v>71.59977663934424</v>
      </c>
      <c r="H93" s="29">
        <v>72.97478162100457</v>
      </c>
      <c r="I93" s="27">
        <v>72.80323664383562</v>
      </c>
      <c r="J93" s="29">
        <v>74.47817406648451</v>
      </c>
      <c r="K93" s="27">
        <v>74.75506518264841</v>
      </c>
      <c r="L93" s="29">
        <v>74.90361769406395</v>
      </c>
      <c r="M93" s="27">
        <v>75.06061974885844</v>
      </c>
      <c r="N93" s="29">
        <v>75.10949817850637</v>
      </c>
      <c r="O93" s="27">
        <v>75.43790582191781</v>
      </c>
      <c r="P93" s="29">
        <v>75.65449041095889</v>
      </c>
      <c r="Q93" s="27">
        <v>75.89179942922375</v>
      </c>
      <c r="R93" s="29">
        <v>76.00019353369765</v>
      </c>
      <c r="S93" s="27">
        <v>76.38752773972602</v>
      </c>
      <c r="T93" s="27">
        <v>76.63969452054795</v>
      </c>
      <c r="U93" s="29">
        <v>76.86623299086757</v>
      </c>
      <c r="V93" s="31">
        <v>0</v>
      </c>
      <c r="W93" s="7">
        <v>0</v>
      </c>
      <c r="X93" s="6">
        <v>0</v>
      </c>
      <c r="Y93" s="7">
        <v>0</v>
      </c>
      <c r="Z93" s="6">
        <v>0</v>
      </c>
      <c r="AA93" s="7">
        <v>0</v>
      </c>
      <c r="AB93" s="6">
        <v>0</v>
      </c>
      <c r="AC93" s="7">
        <v>0</v>
      </c>
      <c r="AD93" s="6">
        <v>0</v>
      </c>
      <c r="AE93" s="7">
        <v>0</v>
      </c>
      <c r="AF93" s="6">
        <v>0</v>
      </c>
      <c r="AG93" s="7">
        <v>0</v>
      </c>
      <c r="AH93" s="7">
        <v>0</v>
      </c>
      <c r="AI93" s="8">
        <v>0</v>
      </c>
      <c r="AJ93" s="31">
        <v>24.13082191780822</v>
      </c>
      <c r="AK93" s="7">
        <v>24.130707762557076</v>
      </c>
      <c r="AL93" s="6">
        <v>24.141848816029142</v>
      </c>
      <c r="AM93" s="7">
        <v>24.19269406392694</v>
      </c>
      <c r="AN93" s="6">
        <v>24.14178082191781</v>
      </c>
      <c r="AO93" s="7">
        <v>24.103310502283104</v>
      </c>
      <c r="AP93" s="8">
        <v>24.090391621129324</v>
      </c>
      <c r="AQ93" s="24">
        <v>0</v>
      </c>
      <c r="AR93" s="21">
        <v>0</v>
      </c>
      <c r="AS93" s="21">
        <v>0</v>
      </c>
      <c r="AT93" s="25">
        <v>0</v>
      </c>
      <c r="AU93" s="21">
        <v>0</v>
      </c>
      <c r="AV93" s="25">
        <v>0</v>
      </c>
      <c r="AW93" s="47">
        <v>0</v>
      </c>
      <c r="AX93" s="24">
        <v>0</v>
      </c>
      <c r="AY93" s="21">
        <v>0</v>
      </c>
      <c r="AZ93" s="25">
        <v>0</v>
      </c>
      <c r="BA93" s="21">
        <v>0</v>
      </c>
      <c r="BB93" s="25">
        <v>0</v>
      </c>
      <c r="BC93" s="21">
        <v>0</v>
      </c>
      <c r="BD93" s="22">
        <v>0</v>
      </c>
      <c r="BE93" s="119">
        <v>0</v>
      </c>
      <c r="BF93" s="31">
        <v>0.643</v>
      </c>
      <c r="BG93" s="7">
        <v>0.406</v>
      </c>
      <c r="BH93" s="6">
        <v>0.541</v>
      </c>
      <c r="BI93" s="7">
        <v>0.83</v>
      </c>
      <c r="BJ93" s="6">
        <v>0.448</v>
      </c>
      <c r="BK93" s="7">
        <v>0.639</v>
      </c>
      <c r="BL93" s="7">
        <v>0.639</v>
      </c>
      <c r="BM93" s="10">
        <v>0.3195</v>
      </c>
      <c r="BN93" s="9">
        <v>0</v>
      </c>
      <c r="BO93" s="6">
        <v>0</v>
      </c>
      <c r="BP93" s="7">
        <v>0</v>
      </c>
      <c r="BQ93" s="6">
        <v>0.249</v>
      </c>
      <c r="BR93" s="7">
        <v>0.073</v>
      </c>
      <c r="BS93" s="3">
        <v>0.161</v>
      </c>
      <c r="BT93" s="60">
        <v>0.161</v>
      </c>
      <c r="BU93" s="41">
        <v>0.0805</v>
      </c>
      <c r="BV93" s="24">
        <v>0.322</v>
      </c>
      <c r="BW93" s="21">
        <v>0.483</v>
      </c>
      <c r="BX93" s="21">
        <v>0.7245</v>
      </c>
      <c r="BY93" s="22">
        <v>0.4025</v>
      </c>
    </row>
    <row r="94" spans="1:77" ht="15">
      <c r="A94" s="15">
        <v>10288</v>
      </c>
      <c r="B94" s="48" t="s">
        <v>101</v>
      </c>
      <c r="C94" s="87">
        <v>25.103</v>
      </c>
      <c r="D94" s="84">
        <v>23.594</v>
      </c>
      <c r="E94" s="85">
        <v>25.103</v>
      </c>
      <c r="F94" s="88">
        <v>24.734</v>
      </c>
      <c r="G94" s="26">
        <v>24.683970856102004</v>
      </c>
      <c r="H94" s="29">
        <v>27.470709703196345</v>
      </c>
      <c r="I94" s="27">
        <v>27.538715410958904</v>
      </c>
      <c r="J94" s="29">
        <v>24.678206511839708</v>
      </c>
      <c r="K94" s="27">
        <v>24.72079760273973</v>
      </c>
      <c r="L94" s="29">
        <v>24.7815446347032</v>
      </c>
      <c r="M94" s="27">
        <v>24.842295091324203</v>
      </c>
      <c r="N94" s="29">
        <v>24.92137761839708</v>
      </c>
      <c r="O94" s="27">
        <v>24.963790981735162</v>
      </c>
      <c r="P94" s="29">
        <v>25.024538698630145</v>
      </c>
      <c r="Q94" s="27">
        <v>25.08528641552512</v>
      </c>
      <c r="R94" s="29">
        <v>25.164547472677594</v>
      </c>
      <c r="S94" s="27">
        <v>25.206781164383564</v>
      </c>
      <c r="T94" s="27">
        <v>25.267528196347033</v>
      </c>
      <c r="U94" s="29">
        <v>25.328278424657533</v>
      </c>
      <c r="V94" s="31">
        <v>0</v>
      </c>
      <c r="W94" s="7">
        <v>0</v>
      </c>
      <c r="X94" s="6">
        <v>0</v>
      </c>
      <c r="Y94" s="7">
        <v>0</v>
      </c>
      <c r="Z94" s="6">
        <v>0</v>
      </c>
      <c r="AA94" s="7">
        <v>0</v>
      </c>
      <c r="AB94" s="6">
        <v>0</v>
      </c>
      <c r="AC94" s="7">
        <v>0</v>
      </c>
      <c r="AD94" s="6">
        <v>0</v>
      </c>
      <c r="AE94" s="7">
        <v>0</v>
      </c>
      <c r="AF94" s="6">
        <v>0</v>
      </c>
      <c r="AG94" s="7">
        <v>0</v>
      </c>
      <c r="AH94" s="7">
        <v>0</v>
      </c>
      <c r="AI94" s="8">
        <v>0</v>
      </c>
      <c r="AJ94" s="31">
        <v>0.06621004566210045</v>
      </c>
      <c r="AK94" s="7">
        <v>0.06621004566210045</v>
      </c>
      <c r="AL94" s="6">
        <v>0.06614298724954462</v>
      </c>
      <c r="AM94" s="7">
        <v>0.06621004566210045</v>
      </c>
      <c r="AN94" s="6">
        <v>0.06621004566210045</v>
      </c>
      <c r="AO94" s="7">
        <v>0.06621004566210045</v>
      </c>
      <c r="AP94" s="8">
        <v>0.06614298724954462</v>
      </c>
      <c r="AQ94" s="24">
        <v>0</v>
      </c>
      <c r="AR94" s="21">
        <v>0</v>
      </c>
      <c r="AS94" s="21">
        <v>0</v>
      </c>
      <c r="AT94" s="25">
        <v>0</v>
      </c>
      <c r="AU94" s="21">
        <v>0</v>
      </c>
      <c r="AV94" s="25">
        <v>0</v>
      </c>
      <c r="AW94" s="47">
        <v>0</v>
      </c>
      <c r="AX94" s="24">
        <v>0</v>
      </c>
      <c r="AY94" s="21">
        <v>0</v>
      </c>
      <c r="AZ94" s="25">
        <v>0</v>
      </c>
      <c r="BA94" s="21">
        <v>0</v>
      </c>
      <c r="BB94" s="25">
        <v>0</v>
      </c>
      <c r="BC94" s="21">
        <v>0</v>
      </c>
      <c r="BD94" s="22">
        <v>0</v>
      </c>
      <c r="BE94" s="119">
        <v>0</v>
      </c>
      <c r="BF94" s="31">
        <v>0.309</v>
      </c>
      <c r="BG94" s="7">
        <v>0.356</v>
      </c>
      <c r="BH94" s="6">
        <v>0.123</v>
      </c>
      <c r="BI94" s="7">
        <v>0.194</v>
      </c>
      <c r="BJ94" s="6">
        <v>0.143</v>
      </c>
      <c r="BK94" s="7">
        <v>0.16849999999999998</v>
      </c>
      <c r="BL94" s="7">
        <v>0.16849999999999998</v>
      </c>
      <c r="BM94" s="10">
        <v>0.08424999999999999</v>
      </c>
      <c r="BN94" s="9">
        <v>0.015</v>
      </c>
      <c r="BO94" s="6">
        <v>0</v>
      </c>
      <c r="BP94" s="7">
        <v>0</v>
      </c>
      <c r="BQ94" s="6">
        <v>0.034</v>
      </c>
      <c r="BR94" s="7">
        <v>0</v>
      </c>
      <c r="BS94" s="3">
        <v>0.017</v>
      </c>
      <c r="BT94" s="60">
        <v>0.017</v>
      </c>
      <c r="BU94" s="41">
        <v>0.0085</v>
      </c>
      <c r="BV94" s="24">
        <v>0.049</v>
      </c>
      <c r="BW94" s="21">
        <v>0.066</v>
      </c>
      <c r="BX94" s="21">
        <v>0.0915</v>
      </c>
      <c r="BY94" s="22">
        <v>0.0425</v>
      </c>
    </row>
    <row r="95" spans="1:77" ht="15">
      <c r="A95" s="15">
        <v>10291</v>
      </c>
      <c r="B95" s="48" t="s">
        <v>102</v>
      </c>
      <c r="C95" s="87">
        <v>80.363</v>
      </c>
      <c r="D95" s="84">
        <v>75.532</v>
      </c>
      <c r="E95" s="85">
        <v>80.363</v>
      </c>
      <c r="F95" s="88">
        <v>79.182</v>
      </c>
      <c r="G95" s="26">
        <v>75.76309198542805</v>
      </c>
      <c r="H95" s="29">
        <v>76.73193561643838</v>
      </c>
      <c r="I95" s="27">
        <v>76.83727043378997</v>
      </c>
      <c r="J95" s="29">
        <v>78.18368044171221</v>
      </c>
      <c r="K95" s="27">
        <v>78.38605536529681</v>
      </c>
      <c r="L95" s="29">
        <v>78.5143098173516</v>
      </c>
      <c r="M95" s="27">
        <v>78.58224977168949</v>
      </c>
      <c r="N95" s="29">
        <v>78.47470548724957</v>
      </c>
      <c r="O95" s="27">
        <v>78.45979840182649</v>
      </c>
      <c r="P95" s="29">
        <v>78.522723630137</v>
      </c>
      <c r="Q95" s="27">
        <v>78.71622226027398</v>
      </c>
      <c r="R95" s="29">
        <v>78.41725273224043</v>
      </c>
      <c r="S95" s="27">
        <v>78.5669506849315</v>
      </c>
      <c r="T95" s="27">
        <v>78.82725730593606</v>
      </c>
      <c r="U95" s="29">
        <v>79.06353481735161</v>
      </c>
      <c r="V95" s="31">
        <v>0</v>
      </c>
      <c r="W95" s="7">
        <v>0</v>
      </c>
      <c r="X95" s="6">
        <v>0</v>
      </c>
      <c r="Y95" s="7">
        <v>0</v>
      </c>
      <c r="Z95" s="6">
        <v>0</v>
      </c>
      <c r="AA95" s="7">
        <v>0</v>
      </c>
      <c r="AB95" s="6">
        <v>0</v>
      </c>
      <c r="AC95" s="7">
        <v>0</v>
      </c>
      <c r="AD95" s="6">
        <v>0</v>
      </c>
      <c r="AE95" s="7">
        <v>0</v>
      </c>
      <c r="AF95" s="6">
        <v>0</v>
      </c>
      <c r="AG95" s="7">
        <v>0</v>
      </c>
      <c r="AH95" s="7">
        <v>0</v>
      </c>
      <c r="AI95" s="8">
        <v>0</v>
      </c>
      <c r="AJ95" s="31">
        <v>0</v>
      </c>
      <c r="AK95" s="7">
        <v>0</v>
      </c>
      <c r="AL95" s="6">
        <v>0</v>
      </c>
      <c r="AM95" s="7">
        <v>0</v>
      </c>
      <c r="AN95" s="6">
        <v>0</v>
      </c>
      <c r="AO95" s="7">
        <v>0</v>
      </c>
      <c r="AP95" s="8">
        <v>0</v>
      </c>
      <c r="AQ95" s="24">
        <v>0</v>
      </c>
      <c r="AR95" s="21">
        <v>0</v>
      </c>
      <c r="AS95" s="21">
        <v>0</v>
      </c>
      <c r="AT95" s="25">
        <v>0</v>
      </c>
      <c r="AU95" s="21">
        <v>0</v>
      </c>
      <c r="AV95" s="25">
        <v>0</v>
      </c>
      <c r="AW95" s="47">
        <v>0</v>
      </c>
      <c r="AX95" s="24">
        <v>0</v>
      </c>
      <c r="AY95" s="21">
        <v>0</v>
      </c>
      <c r="AZ95" s="25">
        <v>0</v>
      </c>
      <c r="BA95" s="21">
        <v>0</v>
      </c>
      <c r="BB95" s="25">
        <v>0</v>
      </c>
      <c r="BC95" s="21">
        <v>0</v>
      </c>
      <c r="BD95" s="22">
        <v>0</v>
      </c>
      <c r="BE95" s="119">
        <v>0</v>
      </c>
      <c r="BF95" s="31">
        <v>0.985</v>
      </c>
      <c r="BG95" s="7">
        <v>0.9</v>
      </c>
      <c r="BH95" s="6">
        <v>0.809</v>
      </c>
      <c r="BI95" s="7">
        <v>0.81</v>
      </c>
      <c r="BJ95" s="6">
        <v>0.677</v>
      </c>
      <c r="BK95" s="7">
        <v>0.7435</v>
      </c>
      <c r="BL95" s="7">
        <v>0.7435</v>
      </c>
      <c r="BM95" s="10">
        <v>0.37175</v>
      </c>
      <c r="BN95" s="9">
        <v>0</v>
      </c>
      <c r="BO95" s="6">
        <v>0</v>
      </c>
      <c r="BP95" s="7">
        <v>0</v>
      </c>
      <c r="BQ95" s="6">
        <v>0</v>
      </c>
      <c r="BR95" s="7">
        <v>0</v>
      </c>
      <c r="BS95" s="3">
        <v>0</v>
      </c>
      <c r="BT95" s="60">
        <v>0</v>
      </c>
      <c r="BU95" s="41">
        <v>0</v>
      </c>
      <c r="BV95" s="24">
        <v>0</v>
      </c>
      <c r="BW95" s="21">
        <v>0</v>
      </c>
      <c r="BX95" s="21">
        <v>0</v>
      </c>
      <c r="BY95" s="22">
        <v>0</v>
      </c>
    </row>
    <row r="96" spans="1:77" ht="15">
      <c r="A96" s="15">
        <v>10294</v>
      </c>
      <c r="B96" s="48" t="s">
        <v>103</v>
      </c>
      <c r="C96" s="87">
        <v>36.869</v>
      </c>
      <c r="D96" s="84">
        <v>34.652</v>
      </c>
      <c r="E96" s="85">
        <v>36.869</v>
      </c>
      <c r="F96" s="88">
        <v>36.327</v>
      </c>
      <c r="G96" s="26">
        <v>34.99276423041895</v>
      </c>
      <c r="H96" s="29">
        <v>36.00335490867579</v>
      </c>
      <c r="I96" s="27">
        <v>36.04151575342466</v>
      </c>
      <c r="J96" s="29">
        <v>36.787377846083785</v>
      </c>
      <c r="K96" s="27">
        <v>36.972433333333335</v>
      </c>
      <c r="L96" s="29">
        <v>37.15824646118722</v>
      </c>
      <c r="M96" s="27">
        <v>37.3449899543379</v>
      </c>
      <c r="N96" s="29">
        <v>37.53250147996356</v>
      </c>
      <c r="O96" s="27">
        <v>37.72128184931506</v>
      </c>
      <c r="P96" s="29">
        <v>37.91084006849315</v>
      </c>
      <c r="Q96" s="27">
        <v>38.10134657534247</v>
      </c>
      <c r="R96" s="29">
        <v>38.29263866120218</v>
      </c>
      <c r="S96" s="27">
        <v>38.4852200913242</v>
      </c>
      <c r="T96" s="27">
        <v>38.67859771689497</v>
      </c>
      <c r="U96" s="29">
        <v>38.87294303652968</v>
      </c>
      <c r="V96" s="31">
        <v>0</v>
      </c>
      <c r="W96" s="7">
        <v>0</v>
      </c>
      <c r="X96" s="6">
        <v>0</v>
      </c>
      <c r="Y96" s="7">
        <v>0</v>
      </c>
      <c r="Z96" s="6">
        <v>0</v>
      </c>
      <c r="AA96" s="7">
        <v>0</v>
      </c>
      <c r="AB96" s="6">
        <v>0</v>
      </c>
      <c r="AC96" s="7">
        <v>0</v>
      </c>
      <c r="AD96" s="6">
        <v>0</v>
      </c>
      <c r="AE96" s="7">
        <v>0</v>
      </c>
      <c r="AF96" s="6">
        <v>0</v>
      </c>
      <c r="AG96" s="7">
        <v>0</v>
      </c>
      <c r="AH96" s="7">
        <v>0</v>
      </c>
      <c r="AI96" s="8">
        <v>0</v>
      </c>
      <c r="AJ96" s="31">
        <v>0</v>
      </c>
      <c r="AK96" s="7">
        <v>0</v>
      </c>
      <c r="AL96" s="6">
        <v>0</v>
      </c>
      <c r="AM96" s="7">
        <v>0</v>
      </c>
      <c r="AN96" s="6">
        <v>0</v>
      </c>
      <c r="AO96" s="7">
        <v>0</v>
      </c>
      <c r="AP96" s="8">
        <v>0</v>
      </c>
      <c r="AQ96" s="24">
        <v>0</v>
      </c>
      <c r="AR96" s="21">
        <v>0</v>
      </c>
      <c r="AS96" s="21">
        <v>0</v>
      </c>
      <c r="AT96" s="25">
        <v>0</v>
      </c>
      <c r="AU96" s="21">
        <v>0</v>
      </c>
      <c r="AV96" s="25">
        <v>0</v>
      </c>
      <c r="AW96" s="47">
        <v>0</v>
      </c>
      <c r="AX96" s="24">
        <v>0</v>
      </c>
      <c r="AY96" s="21">
        <v>0</v>
      </c>
      <c r="AZ96" s="25">
        <v>0</v>
      </c>
      <c r="BA96" s="21">
        <v>0</v>
      </c>
      <c r="BB96" s="25">
        <v>0</v>
      </c>
      <c r="BC96" s="21">
        <v>0</v>
      </c>
      <c r="BD96" s="22">
        <v>0</v>
      </c>
      <c r="BE96" s="119">
        <v>0</v>
      </c>
      <c r="BF96" s="31">
        <v>0.225</v>
      </c>
      <c r="BG96" s="7">
        <v>0.305</v>
      </c>
      <c r="BH96" s="6">
        <v>0.449</v>
      </c>
      <c r="BI96" s="7">
        <v>0.278</v>
      </c>
      <c r="BJ96" s="6">
        <v>0.176</v>
      </c>
      <c r="BK96" s="7">
        <v>0.227</v>
      </c>
      <c r="BL96" s="7">
        <v>0.227</v>
      </c>
      <c r="BM96" s="10">
        <v>0.1135</v>
      </c>
      <c r="BN96" s="9">
        <v>0.027</v>
      </c>
      <c r="BO96" s="6">
        <v>0.024</v>
      </c>
      <c r="BP96" s="7">
        <v>0.011</v>
      </c>
      <c r="BQ96" s="6">
        <v>0.049</v>
      </c>
      <c r="BR96" s="7">
        <v>0</v>
      </c>
      <c r="BS96" s="3">
        <v>0.0245</v>
      </c>
      <c r="BT96" s="60">
        <v>0.0245</v>
      </c>
      <c r="BU96" s="41">
        <v>0.01225</v>
      </c>
      <c r="BV96" s="24">
        <v>0.111</v>
      </c>
      <c r="BW96" s="21">
        <v>0.1355</v>
      </c>
      <c r="BX96" s="21">
        <v>0.17225000000000001</v>
      </c>
      <c r="BY96" s="22">
        <v>0.06125</v>
      </c>
    </row>
    <row r="97" spans="1:77" ht="15">
      <c r="A97" s="15">
        <v>10304</v>
      </c>
      <c r="B97" s="48" t="s">
        <v>104</v>
      </c>
      <c r="C97" s="87">
        <v>14.278</v>
      </c>
      <c r="D97" s="84">
        <v>13.42</v>
      </c>
      <c r="E97" s="85">
        <v>14.278</v>
      </c>
      <c r="F97" s="88">
        <v>14.068</v>
      </c>
      <c r="G97" s="26">
        <v>13.932718579234972</v>
      </c>
      <c r="H97" s="29">
        <v>13.350003424657533</v>
      </c>
      <c r="I97" s="27">
        <v>13.38260799086758</v>
      </c>
      <c r="J97" s="29">
        <v>13.414028916211292</v>
      </c>
      <c r="K97" s="27">
        <v>13.445050799086754</v>
      </c>
      <c r="L97" s="29">
        <v>13.474989954337898</v>
      </c>
      <c r="M97" s="27">
        <v>13.504134817351597</v>
      </c>
      <c r="N97" s="29">
        <v>13.531959244080147</v>
      </c>
      <c r="O97" s="27">
        <v>13.56020296803653</v>
      </c>
      <c r="P97" s="29">
        <v>13.587199315068492</v>
      </c>
      <c r="Q97" s="27">
        <v>13.613548287671232</v>
      </c>
      <c r="R97" s="29">
        <v>13.63842122040073</v>
      </c>
      <c r="S97" s="27">
        <v>13.66442317351598</v>
      </c>
      <c r="T97" s="27">
        <v>13.68900319634703</v>
      </c>
      <c r="U97" s="29">
        <v>13.713046347031966</v>
      </c>
      <c r="V97" s="31">
        <v>0</v>
      </c>
      <c r="W97" s="7">
        <v>0</v>
      </c>
      <c r="X97" s="6">
        <v>0</v>
      </c>
      <c r="Y97" s="7">
        <v>0</v>
      </c>
      <c r="Z97" s="6">
        <v>0</v>
      </c>
      <c r="AA97" s="7">
        <v>0</v>
      </c>
      <c r="AB97" s="6">
        <v>0</v>
      </c>
      <c r="AC97" s="7">
        <v>0</v>
      </c>
      <c r="AD97" s="6">
        <v>0</v>
      </c>
      <c r="AE97" s="7">
        <v>0</v>
      </c>
      <c r="AF97" s="6">
        <v>0</v>
      </c>
      <c r="AG97" s="7">
        <v>0</v>
      </c>
      <c r="AH97" s="7">
        <v>0</v>
      </c>
      <c r="AI97" s="8">
        <v>0</v>
      </c>
      <c r="AJ97" s="31">
        <v>0</v>
      </c>
      <c r="AK97" s="7">
        <v>0</v>
      </c>
      <c r="AL97" s="6">
        <v>0</v>
      </c>
      <c r="AM97" s="7">
        <v>0</v>
      </c>
      <c r="AN97" s="6">
        <v>0</v>
      </c>
      <c r="AO97" s="7">
        <v>0</v>
      </c>
      <c r="AP97" s="8">
        <v>0</v>
      </c>
      <c r="AQ97" s="24">
        <v>0</v>
      </c>
      <c r="AR97" s="21">
        <v>0</v>
      </c>
      <c r="AS97" s="21">
        <v>0</v>
      </c>
      <c r="AT97" s="25">
        <v>0</v>
      </c>
      <c r="AU97" s="21">
        <v>0</v>
      </c>
      <c r="AV97" s="25">
        <v>0</v>
      </c>
      <c r="AW97" s="47">
        <v>0</v>
      </c>
      <c r="AX97" s="24">
        <v>0</v>
      </c>
      <c r="AY97" s="21">
        <v>0</v>
      </c>
      <c r="AZ97" s="25">
        <v>0</v>
      </c>
      <c r="BA97" s="21">
        <v>0</v>
      </c>
      <c r="BB97" s="25">
        <v>0</v>
      </c>
      <c r="BC97" s="21">
        <v>0</v>
      </c>
      <c r="BD97" s="22">
        <v>0</v>
      </c>
      <c r="BE97" s="119">
        <v>0</v>
      </c>
      <c r="BF97" s="31">
        <v>0.188</v>
      </c>
      <c r="BG97" s="7">
        <v>0.085</v>
      </c>
      <c r="BH97" s="6">
        <v>0.128</v>
      </c>
      <c r="BI97" s="7">
        <v>0.109</v>
      </c>
      <c r="BJ97" s="6">
        <v>0.083</v>
      </c>
      <c r="BK97" s="7">
        <v>0.096</v>
      </c>
      <c r="BL97" s="7">
        <v>0.096</v>
      </c>
      <c r="BM97" s="10">
        <v>0.048</v>
      </c>
      <c r="BN97" s="9">
        <v>0</v>
      </c>
      <c r="BO97" s="6">
        <v>0</v>
      </c>
      <c r="BP97" s="7">
        <v>0</v>
      </c>
      <c r="BQ97" s="6">
        <v>0</v>
      </c>
      <c r="BR97" s="7">
        <v>0</v>
      </c>
      <c r="BS97" s="3">
        <v>0</v>
      </c>
      <c r="BT97" s="60">
        <v>0</v>
      </c>
      <c r="BU97" s="41">
        <v>0</v>
      </c>
      <c r="BV97" s="24">
        <v>0</v>
      </c>
      <c r="BW97" s="21">
        <v>0</v>
      </c>
      <c r="BX97" s="21">
        <v>0</v>
      </c>
      <c r="BY97" s="22">
        <v>0</v>
      </c>
    </row>
    <row r="98" spans="1:77" ht="15">
      <c r="A98" s="15">
        <v>10306</v>
      </c>
      <c r="B98" s="48" t="s">
        <v>105</v>
      </c>
      <c r="C98" s="87">
        <v>26.153</v>
      </c>
      <c r="D98" s="84">
        <v>24.581</v>
      </c>
      <c r="E98" s="85">
        <v>26.153</v>
      </c>
      <c r="F98" s="88">
        <v>25.769</v>
      </c>
      <c r="G98" s="86">
        <v>114.64785701275046</v>
      </c>
      <c r="H98" s="29">
        <v>33.99912557077626</v>
      </c>
      <c r="I98" s="27">
        <v>34.33295981735161</v>
      </c>
      <c r="J98" s="29">
        <v>137.50770081967212</v>
      </c>
      <c r="K98" s="27">
        <v>137.84829920091323</v>
      </c>
      <c r="L98" s="29">
        <v>138.18213550228313</v>
      </c>
      <c r="M98" s="27">
        <v>138.5159644977169</v>
      </c>
      <c r="N98" s="29">
        <v>138.83938490437157</v>
      </c>
      <c r="O98" s="27">
        <v>139.18362819634706</v>
      </c>
      <c r="P98" s="29">
        <v>139.5174647260274</v>
      </c>
      <c r="Q98" s="27">
        <v>139.85129840182645</v>
      </c>
      <c r="R98" s="29">
        <v>140.17106978597448</v>
      </c>
      <c r="S98" s="27">
        <v>140.51896529680366</v>
      </c>
      <c r="T98" s="27">
        <v>140.852797716895</v>
      </c>
      <c r="U98" s="29">
        <v>141.18662865296804</v>
      </c>
      <c r="V98" s="31">
        <v>0</v>
      </c>
      <c r="W98" s="7">
        <v>0</v>
      </c>
      <c r="X98" s="6">
        <v>81.793</v>
      </c>
      <c r="Y98" s="7">
        <v>82.079</v>
      </c>
      <c r="Z98" s="6">
        <v>0</v>
      </c>
      <c r="AA98" s="7">
        <v>0</v>
      </c>
      <c r="AB98" s="6">
        <v>0</v>
      </c>
      <c r="AC98" s="7">
        <v>0</v>
      </c>
      <c r="AD98" s="6">
        <v>0</v>
      </c>
      <c r="AE98" s="7">
        <v>0</v>
      </c>
      <c r="AF98" s="6">
        <v>0</v>
      </c>
      <c r="AG98" s="7">
        <v>0</v>
      </c>
      <c r="AH98" s="7">
        <v>0</v>
      </c>
      <c r="AI98" s="8">
        <v>0</v>
      </c>
      <c r="AJ98" s="31">
        <v>30.00079908675799</v>
      </c>
      <c r="AK98" s="7">
        <v>29.999771689497717</v>
      </c>
      <c r="AL98" s="6">
        <v>29.945924408014573</v>
      </c>
      <c r="AM98" s="7">
        <v>29.999771689497717</v>
      </c>
      <c r="AN98" s="6">
        <v>29.999771689497717</v>
      </c>
      <c r="AO98" s="7">
        <v>29.999771689497717</v>
      </c>
      <c r="AP98" s="8">
        <v>29.945924408014573</v>
      </c>
      <c r="AQ98" s="210">
        <v>57.46</v>
      </c>
      <c r="AR98" s="211">
        <v>57.46</v>
      </c>
      <c r="AS98" s="21">
        <v>0</v>
      </c>
      <c r="AT98" s="25">
        <v>0</v>
      </c>
      <c r="AU98" s="21">
        <v>0</v>
      </c>
      <c r="AV98" s="25">
        <v>0</v>
      </c>
      <c r="AW98" s="47">
        <v>0</v>
      </c>
      <c r="AX98" s="24">
        <v>0</v>
      </c>
      <c r="AY98" s="21">
        <v>0</v>
      </c>
      <c r="AZ98" s="25">
        <v>0</v>
      </c>
      <c r="BA98" s="21">
        <v>0</v>
      </c>
      <c r="BB98" s="25">
        <v>0</v>
      </c>
      <c r="BC98" s="21">
        <v>0</v>
      </c>
      <c r="BD98" s="22">
        <v>0</v>
      </c>
      <c r="BE98" s="119">
        <v>0</v>
      </c>
      <c r="BF98" s="31">
        <v>0.727</v>
      </c>
      <c r="BG98" s="7">
        <v>0.225</v>
      </c>
      <c r="BH98" s="6">
        <v>0.252</v>
      </c>
      <c r="BI98" s="7">
        <v>0.095</v>
      </c>
      <c r="BJ98" s="6">
        <v>0.207</v>
      </c>
      <c r="BK98" s="7">
        <v>0.151</v>
      </c>
      <c r="BL98" s="7">
        <v>0.151</v>
      </c>
      <c r="BM98" s="10">
        <v>0.0755</v>
      </c>
      <c r="BN98" s="9">
        <v>0</v>
      </c>
      <c r="BO98" s="6">
        <v>0</v>
      </c>
      <c r="BP98" s="7">
        <v>0</v>
      </c>
      <c r="BQ98" s="6">
        <v>0</v>
      </c>
      <c r="BR98" s="7">
        <v>0.004</v>
      </c>
      <c r="BS98" s="3">
        <v>0.002</v>
      </c>
      <c r="BT98" s="60">
        <v>0.002</v>
      </c>
      <c r="BU98" s="41">
        <v>0.001</v>
      </c>
      <c r="BV98" s="24">
        <v>0.004</v>
      </c>
      <c r="BW98" s="21">
        <v>0.006</v>
      </c>
      <c r="BX98" s="21">
        <v>0.009000000000000001</v>
      </c>
      <c r="BY98" s="22">
        <v>0.005</v>
      </c>
    </row>
    <row r="99" spans="1:77" ht="15">
      <c r="A99" s="15">
        <v>10307</v>
      </c>
      <c r="B99" s="48" t="s">
        <v>106</v>
      </c>
      <c r="C99" s="87">
        <v>73.059</v>
      </c>
      <c r="D99" s="84">
        <v>68.667</v>
      </c>
      <c r="E99" s="85">
        <v>73.059</v>
      </c>
      <c r="F99" s="88">
        <v>71.985</v>
      </c>
      <c r="G99" s="26">
        <v>69.9993169398907</v>
      </c>
      <c r="H99" s="29">
        <v>68.21269828767124</v>
      </c>
      <c r="I99" s="27">
        <v>68.283675</v>
      </c>
      <c r="J99" s="29">
        <v>68.66486145264116</v>
      </c>
      <c r="K99" s="27">
        <v>68.70131815068494</v>
      </c>
      <c r="L99" s="29">
        <v>68.76676164383562</v>
      </c>
      <c r="M99" s="27">
        <v>68.83047134703196</v>
      </c>
      <c r="N99" s="29">
        <v>68.92264799635701</v>
      </c>
      <c r="O99" s="27">
        <v>68.95303424657534</v>
      </c>
      <c r="P99" s="29">
        <v>69.01204577625572</v>
      </c>
      <c r="Q99" s="27">
        <v>69.0696437214612</v>
      </c>
      <c r="R99" s="29">
        <v>69.15536668943535</v>
      </c>
      <c r="S99" s="27">
        <v>69.1808526255708</v>
      </c>
      <c r="T99" s="27">
        <v>69.23458527397261</v>
      </c>
      <c r="U99" s="29">
        <v>69.28714075342465</v>
      </c>
      <c r="V99" s="31">
        <v>0</v>
      </c>
      <c r="W99" s="7">
        <v>0</v>
      </c>
      <c r="X99" s="6">
        <v>0</v>
      </c>
      <c r="Y99" s="7">
        <v>0</v>
      </c>
      <c r="Z99" s="6">
        <v>0</v>
      </c>
      <c r="AA99" s="7">
        <v>0</v>
      </c>
      <c r="AB99" s="6">
        <v>0</v>
      </c>
      <c r="AC99" s="7">
        <v>0</v>
      </c>
      <c r="AD99" s="6">
        <v>0</v>
      </c>
      <c r="AE99" s="7">
        <v>0</v>
      </c>
      <c r="AF99" s="6">
        <v>0</v>
      </c>
      <c r="AG99" s="7">
        <v>0</v>
      </c>
      <c r="AH99" s="7">
        <v>0</v>
      </c>
      <c r="AI99" s="8">
        <v>0</v>
      </c>
      <c r="AJ99" s="31">
        <v>0</v>
      </c>
      <c r="AK99" s="7">
        <v>0</v>
      </c>
      <c r="AL99" s="6">
        <v>0</v>
      </c>
      <c r="AM99" s="7">
        <v>0</v>
      </c>
      <c r="AN99" s="6">
        <v>0</v>
      </c>
      <c r="AO99" s="7">
        <v>0</v>
      </c>
      <c r="AP99" s="8">
        <v>0</v>
      </c>
      <c r="AQ99" s="24">
        <v>0</v>
      </c>
      <c r="AR99" s="21">
        <v>0</v>
      </c>
      <c r="AS99" s="21">
        <v>0</v>
      </c>
      <c r="AT99" s="25">
        <v>0</v>
      </c>
      <c r="AU99" s="21">
        <v>0</v>
      </c>
      <c r="AV99" s="25">
        <v>0</v>
      </c>
      <c r="AW99" s="47">
        <v>0</v>
      </c>
      <c r="AX99" s="24">
        <v>0</v>
      </c>
      <c r="AY99" s="21">
        <v>0</v>
      </c>
      <c r="AZ99" s="25">
        <v>0</v>
      </c>
      <c r="BA99" s="21">
        <v>0</v>
      </c>
      <c r="BB99" s="25">
        <v>4.999771689497717</v>
      </c>
      <c r="BC99" s="21">
        <v>4.999771689497717</v>
      </c>
      <c r="BD99" s="22">
        <v>4.986111111111111</v>
      </c>
      <c r="BE99" s="119">
        <v>0</v>
      </c>
      <c r="BF99" s="31">
        <v>1.331</v>
      </c>
      <c r="BG99" s="7">
        <v>0.897</v>
      </c>
      <c r="BH99" s="6">
        <v>0.668</v>
      </c>
      <c r="BI99" s="7">
        <v>0.882</v>
      </c>
      <c r="BJ99" s="6">
        <v>0.346</v>
      </c>
      <c r="BK99" s="7">
        <v>0.614</v>
      </c>
      <c r="BL99" s="7">
        <v>0.614</v>
      </c>
      <c r="BM99" s="10">
        <v>0.307</v>
      </c>
      <c r="BN99" s="9">
        <v>0.391</v>
      </c>
      <c r="BO99" s="6">
        <v>0.145</v>
      </c>
      <c r="BP99" s="7">
        <v>0.016</v>
      </c>
      <c r="BQ99" s="6">
        <v>0.031</v>
      </c>
      <c r="BR99" s="7">
        <v>0.009</v>
      </c>
      <c r="BS99" s="3">
        <v>0.02</v>
      </c>
      <c r="BT99" s="60">
        <v>0.02</v>
      </c>
      <c r="BU99" s="41">
        <v>0.01</v>
      </c>
      <c r="BV99" s="24">
        <v>0.5920000000000001</v>
      </c>
      <c r="BW99" s="21">
        <v>0.6120000000000001</v>
      </c>
      <c r="BX99" s="21">
        <v>0.6420000000000001</v>
      </c>
      <c r="BY99" s="22">
        <v>0.05</v>
      </c>
    </row>
    <row r="100" spans="1:77" ht="15">
      <c r="A100" s="15">
        <v>10326</v>
      </c>
      <c r="B100" s="48" t="s">
        <v>107</v>
      </c>
      <c r="C100" s="87">
        <v>30.914</v>
      </c>
      <c r="D100" s="84">
        <v>29.055</v>
      </c>
      <c r="E100" s="85">
        <v>30.914</v>
      </c>
      <c r="F100" s="88">
        <v>30.46</v>
      </c>
      <c r="G100" s="26">
        <v>31.45195810564663</v>
      </c>
      <c r="H100" s="29">
        <v>27.85452214611872</v>
      </c>
      <c r="I100" s="27">
        <v>27.84850102739726</v>
      </c>
      <c r="J100" s="29">
        <v>34.29238456284153</v>
      </c>
      <c r="K100" s="27">
        <v>35.804622146118724</v>
      </c>
      <c r="L100" s="29">
        <v>36.516467123287676</v>
      </c>
      <c r="M100" s="27">
        <v>37.855741780821916</v>
      </c>
      <c r="N100" s="29">
        <v>37.85924908925318</v>
      </c>
      <c r="O100" s="27">
        <v>37.85574257990867</v>
      </c>
      <c r="P100" s="29">
        <v>37.85574200913241</v>
      </c>
      <c r="Q100" s="27">
        <v>37.85574189497718</v>
      </c>
      <c r="R100" s="29">
        <v>37.85924829234973</v>
      </c>
      <c r="S100" s="27">
        <v>37.85574212328767</v>
      </c>
      <c r="T100" s="27">
        <v>37.85574257990867</v>
      </c>
      <c r="U100" s="29">
        <v>37.85574257990867</v>
      </c>
      <c r="V100" s="31">
        <v>0</v>
      </c>
      <c r="W100" s="7">
        <v>0</v>
      </c>
      <c r="X100" s="6">
        <v>0</v>
      </c>
      <c r="Y100" s="7">
        <v>0</v>
      </c>
      <c r="Z100" s="6">
        <v>0</v>
      </c>
      <c r="AA100" s="7">
        <v>0</v>
      </c>
      <c r="AB100" s="6">
        <v>0</v>
      </c>
      <c r="AC100" s="7">
        <v>0</v>
      </c>
      <c r="AD100" s="6">
        <v>0</v>
      </c>
      <c r="AE100" s="7">
        <v>0</v>
      </c>
      <c r="AF100" s="6">
        <v>0</v>
      </c>
      <c r="AG100" s="7">
        <v>0</v>
      </c>
      <c r="AH100" s="7">
        <v>0</v>
      </c>
      <c r="AI100" s="8">
        <v>0</v>
      </c>
      <c r="AJ100" s="31">
        <v>0</v>
      </c>
      <c r="AK100" s="7">
        <v>0</v>
      </c>
      <c r="AL100" s="6">
        <v>0</v>
      </c>
      <c r="AM100" s="7">
        <v>0</v>
      </c>
      <c r="AN100" s="6">
        <v>0</v>
      </c>
      <c r="AO100" s="7">
        <v>0</v>
      </c>
      <c r="AP100" s="8">
        <v>0</v>
      </c>
      <c r="AQ100" s="24">
        <v>0</v>
      </c>
      <c r="AR100" s="21">
        <v>0</v>
      </c>
      <c r="AS100" s="21">
        <v>0</v>
      </c>
      <c r="AT100" s="25">
        <v>0</v>
      </c>
      <c r="AU100" s="21">
        <v>0</v>
      </c>
      <c r="AV100" s="25">
        <v>0</v>
      </c>
      <c r="AW100" s="47">
        <v>0</v>
      </c>
      <c r="AX100" s="24">
        <v>0</v>
      </c>
      <c r="AY100" s="21">
        <v>0</v>
      </c>
      <c r="AZ100" s="25">
        <v>0</v>
      </c>
      <c r="BA100" s="21">
        <v>0</v>
      </c>
      <c r="BB100" s="25">
        <v>0</v>
      </c>
      <c r="BC100" s="21">
        <v>0</v>
      </c>
      <c r="BD100" s="22">
        <v>0</v>
      </c>
      <c r="BE100" s="119">
        <v>0</v>
      </c>
      <c r="BF100" s="31">
        <v>0.392</v>
      </c>
      <c r="BG100" s="7">
        <v>0.122</v>
      </c>
      <c r="BH100" s="6">
        <v>0.141</v>
      </c>
      <c r="BI100" s="7">
        <v>0.459</v>
      </c>
      <c r="BJ100" s="6">
        <v>0.103</v>
      </c>
      <c r="BK100" s="7">
        <v>0.281</v>
      </c>
      <c r="BL100" s="7">
        <v>0.281</v>
      </c>
      <c r="BM100" s="10">
        <v>0.1405</v>
      </c>
      <c r="BN100" s="9">
        <v>0</v>
      </c>
      <c r="BO100" s="6">
        <v>0</v>
      </c>
      <c r="BP100" s="7">
        <v>0</v>
      </c>
      <c r="BQ100" s="6">
        <v>0</v>
      </c>
      <c r="BR100" s="7">
        <v>0</v>
      </c>
      <c r="BS100" s="3">
        <v>0</v>
      </c>
      <c r="BT100" s="60">
        <v>0</v>
      </c>
      <c r="BU100" s="41">
        <v>0</v>
      </c>
      <c r="BV100" s="24">
        <v>0</v>
      </c>
      <c r="BW100" s="21">
        <v>0</v>
      </c>
      <c r="BX100" s="21">
        <v>0</v>
      </c>
      <c r="BY100" s="22">
        <v>0</v>
      </c>
    </row>
    <row r="101" spans="1:77" ht="15">
      <c r="A101" s="15">
        <v>10331</v>
      </c>
      <c r="B101" s="48" t="s">
        <v>108</v>
      </c>
      <c r="C101" s="87">
        <v>37.148</v>
      </c>
      <c r="D101" s="84">
        <v>34.915</v>
      </c>
      <c r="E101" s="85">
        <v>37.148</v>
      </c>
      <c r="F101" s="88">
        <v>36.602</v>
      </c>
      <c r="G101" s="26">
        <v>36.90790072859745</v>
      </c>
      <c r="H101" s="29">
        <v>35.407541210045665</v>
      </c>
      <c r="I101" s="27">
        <v>35.407541210045665</v>
      </c>
      <c r="J101" s="29">
        <v>35.360428051001826</v>
      </c>
      <c r="K101" s="27">
        <v>35.407541210045665</v>
      </c>
      <c r="L101" s="29">
        <v>35.407541210045665</v>
      </c>
      <c r="M101" s="27">
        <v>35.407541210045665</v>
      </c>
      <c r="N101" s="29">
        <v>37.4480989298725</v>
      </c>
      <c r="O101" s="27">
        <v>42.2611135844749</v>
      </c>
      <c r="P101" s="29">
        <v>42.69830787671234</v>
      </c>
      <c r="Q101" s="27">
        <v>42.69830787671234</v>
      </c>
      <c r="R101" s="29">
        <v>42.65184335154828</v>
      </c>
      <c r="S101" s="27">
        <v>42.69830787671234</v>
      </c>
      <c r="T101" s="27">
        <v>42.69830787671234</v>
      </c>
      <c r="U101" s="29">
        <v>42.69830787671234</v>
      </c>
      <c r="V101" s="31">
        <v>0</v>
      </c>
      <c r="W101" s="7">
        <v>0</v>
      </c>
      <c r="X101" s="6">
        <v>0</v>
      </c>
      <c r="Y101" s="7">
        <v>0</v>
      </c>
      <c r="Z101" s="6">
        <v>0</v>
      </c>
      <c r="AA101" s="7">
        <v>0</v>
      </c>
      <c r="AB101" s="6">
        <v>0</v>
      </c>
      <c r="AC101" s="7">
        <v>0</v>
      </c>
      <c r="AD101" s="6">
        <v>0</v>
      </c>
      <c r="AE101" s="7">
        <v>0</v>
      </c>
      <c r="AF101" s="6">
        <v>0</v>
      </c>
      <c r="AG101" s="7">
        <v>0</v>
      </c>
      <c r="AH101" s="7">
        <v>0</v>
      </c>
      <c r="AI101" s="8">
        <v>0</v>
      </c>
      <c r="AJ101" s="31">
        <v>0</v>
      </c>
      <c r="AK101" s="7">
        <v>0</v>
      </c>
      <c r="AL101" s="6">
        <v>0</v>
      </c>
      <c r="AM101" s="7">
        <v>0</v>
      </c>
      <c r="AN101" s="6">
        <v>0</v>
      </c>
      <c r="AO101" s="7">
        <v>0</v>
      </c>
      <c r="AP101" s="8">
        <v>0</v>
      </c>
      <c r="AQ101" s="24">
        <v>0</v>
      </c>
      <c r="AR101" s="21">
        <v>0</v>
      </c>
      <c r="AS101" s="21">
        <v>0</v>
      </c>
      <c r="AT101" s="25">
        <v>0</v>
      </c>
      <c r="AU101" s="21">
        <v>0</v>
      </c>
      <c r="AV101" s="25">
        <v>0</v>
      </c>
      <c r="AW101" s="47">
        <v>0</v>
      </c>
      <c r="AX101" s="24">
        <v>0</v>
      </c>
      <c r="AY101" s="21">
        <v>0</v>
      </c>
      <c r="AZ101" s="25">
        <v>0</v>
      </c>
      <c r="BA101" s="21">
        <v>0</v>
      </c>
      <c r="BB101" s="25">
        <v>0</v>
      </c>
      <c r="BC101" s="21">
        <v>0</v>
      </c>
      <c r="BD101" s="22">
        <v>0</v>
      </c>
      <c r="BE101" s="119">
        <v>0</v>
      </c>
      <c r="BF101" s="31">
        <v>0.452</v>
      </c>
      <c r="BG101" s="7">
        <v>0.449</v>
      </c>
      <c r="BH101" s="6">
        <v>0.395</v>
      </c>
      <c r="BI101" s="7">
        <v>0.645</v>
      </c>
      <c r="BJ101" s="6">
        <v>0.309</v>
      </c>
      <c r="BK101" s="7">
        <v>0.477</v>
      </c>
      <c r="BL101" s="7">
        <v>0.477</v>
      </c>
      <c r="BM101" s="10">
        <v>0.2385</v>
      </c>
      <c r="BN101" s="9">
        <v>0.154</v>
      </c>
      <c r="BO101" s="6">
        <v>0</v>
      </c>
      <c r="BP101" s="7">
        <v>0</v>
      </c>
      <c r="BQ101" s="6">
        <v>0</v>
      </c>
      <c r="BR101" s="7">
        <v>0</v>
      </c>
      <c r="BS101" s="3">
        <v>0</v>
      </c>
      <c r="BT101" s="60">
        <v>0</v>
      </c>
      <c r="BU101" s="41">
        <v>0</v>
      </c>
      <c r="BV101" s="24">
        <v>0.154</v>
      </c>
      <c r="BW101" s="21">
        <v>0.154</v>
      </c>
      <c r="BX101" s="21">
        <v>0.154</v>
      </c>
      <c r="BY101" s="22">
        <v>0</v>
      </c>
    </row>
    <row r="102" spans="1:77" ht="15">
      <c r="A102" s="15">
        <v>10333</v>
      </c>
      <c r="B102" s="48" t="s">
        <v>109</v>
      </c>
      <c r="C102" s="87">
        <v>18.791</v>
      </c>
      <c r="D102" s="84">
        <v>17.661</v>
      </c>
      <c r="E102" s="85">
        <v>18.791</v>
      </c>
      <c r="F102" s="88">
        <v>18.515</v>
      </c>
      <c r="G102" s="26">
        <v>17.74806466302368</v>
      </c>
      <c r="H102" s="29">
        <v>20.029244063926942</v>
      </c>
      <c r="I102" s="27">
        <v>20.228649086757997</v>
      </c>
      <c r="J102" s="29">
        <v>21.8002241575592</v>
      </c>
      <c r="K102" s="27">
        <v>21.994469520547952</v>
      </c>
      <c r="L102" s="29">
        <v>22.18528002283105</v>
      </c>
      <c r="M102" s="27">
        <v>22.377987328767123</v>
      </c>
      <c r="N102" s="29">
        <v>22.568613843351553</v>
      </c>
      <c r="O102" s="27">
        <v>22.767608789954334</v>
      </c>
      <c r="P102" s="29">
        <v>22.966879680365302</v>
      </c>
      <c r="Q102" s="27">
        <v>23.164462557077623</v>
      </c>
      <c r="R102" s="29">
        <v>23.363335951730416</v>
      </c>
      <c r="S102" s="27">
        <v>23.570595433789954</v>
      </c>
      <c r="T102" s="27">
        <v>23.773661187214614</v>
      </c>
      <c r="U102" s="29">
        <v>23.9813602739726</v>
      </c>
      <c r="V102" s="31">
        <v>0</v>
      </c>
      <c r="W102" s="7">
        <v>0</v>
      </c>
      <c r="X102" s="6">
        <v>0</v>
      </c>
      <c r="Y102" s="7">
        <v>0</v>
      </c>
      <c r="Z102" s="6">
        <v>0</v>
      </c>
      <c r="AA102" s="7">
        <v>0</v>
      </c>
      <c r="AB102" s="6">
        <v>0</v>
      </c>
      <c r="AC102" s="7">
        <v>0</v>
      </c>
      <c r="AD102" s="6">
        <v>0</v>
      </c>
      <c r="AE102" s="7">
        <v>0</v>
      </c>
      <c r="AF102" s="6">
        <v>0</v>
      </c>
      <c r="AG102" s="7">
        <v>0</v>
      </c>
      <c r="AH102" s="7">
        <v>0</v>
      </c>
      <c r="AI102" s="8">
        <v>0</v>
      </c>
      <c r="AJ102" s="31">
        <v>0</v>
      </c>
      <c r="AK102" s="7">
        <v>0</v>
      </c>
      <c r="AL102" s="6">
        <v>0</v>
      </c>
      <c r="AM102" s="7">
        <v>0</v>
      </c>
      <c r="AN102" s="6">
        <v>0</v>
      </c>
      <c r="AO102" s="7">
        <v>0</v>
      </c>
      <c r="AP102" s="8">
        <v>0</v>
      </c>
      <c r="AQ102" s="24">
        <v>0</v>
      </c>
      <c r="AR102" s="21">
        <v>0</v>
      </c>
      <c r="AS102" s="21">
        <v>0</v>
      </c>
      <c r="AT102" s="25">
        <v>0</v>
      </c>
      <c r="AU102" s="21">
        <v>0</v>
      </c>
      <c r="AV102" s="25">
        <v>0</v>
      </c>
      <c r="AW102" s="47">
        <v>0</v>
      </c>
      <c r="AX102" s="24">
        <v>0</v>
      </c>
      <c r="AY102" s="21">
        <v>0</v>
      </c>
      <c r="AZ102" s="25">
        <v>0</v>
      </c>
      <c r="BA102" s="21">
        <v>0</v>
      </c>
      <c r="BB102" s="25">
        <v>0</v>
      </c>
      <c r="BC102" s="21">
        <v>0</v>
      </c>
      <c r="BD102" s="22">
        <v>0</v>
      </c>
      <c r="BE102" s="119">
        <v>0</v>
      </c>
      <c r="BF102" s="31">
        <v>0.115</v>
      </c>
      <c r="BG102" s="7">
        <v>0.161</v>
      </c>
      <c r="BH102" s="6">
        <v>0.157</v>
      </c>
      <c r="BI102" s="7">
        <v>0.22</v>
      </c>
      <c r="BJ102" s="6">
        <v>0.095</v>
      </c>
      <c r="BK102" s="7">
        <v>0.1575</v>
      </c>
      <c r="BL102" s="7">
        <v>0.1575</v>
      </c>
      <c r="BM102" s="10">
        <v>0.07875</v>
      </c>
      <c r="BN102" s="9">
        <v>0.003</v>
      </c>
      <c r="BO102" s="6">
        <v>0</v>
      </c>
      <c r="BP102" s="7">
        <v>0</v>
      </c>
      <c r="BQ102" s="6">
        <v>0</v>
      </c>
      <c r="BR102" s="7">
        <v>0</v>
      </c>
      <c r="BS102" s="3">
        <v>0</v>
      </c>
      <c r="BT102" s="60">
        <v>0</v>
      </c>
      <c r="BU102" s="41">
        <v>0</v>
      </c>
      <c r="BV102" s="24">
        <v>0.003</v>
      </c>
      <c r="BW102" s="21">
        <v>0.003</v>
      </c>
      <c r="BX102" s="21">
        <v>0.003</v>
      </c>
      <c r="BY102" s="22">
        <v>0</v>
      </c>
    </row>
    <row r="103" spans="1:77" ht="15">
      <c r="A103" s="15">
        <v>10338</v>
      </c>
      <c r="B103" s="48" t="s">
        <v>110</v>
      </c>
      <c r="C103" s="87">
        <v>2.408</v>
      </c>
      <c r="D103" s="84">
        <v>2.263</v>
      </c>
      <c r="E103" s="85">
        <v>2.408</v>
      </c>
      <c r="F103" s="88">
        <v>2.373</v>
      </c>
      <c r="G103" s="26">
        <v>2.412226775956284</v>
      </c>
      <c r="H103" s="29">
        <v>2.5843511415525113</v>
      </c>
      <c r="I103" s="27">
        <v>2.59230399543379</v>
      </c>
      <c r="J103" s="29">
        <v>2.754860883424408</v>
      </c>
      <c r="K103" s="27">
        <v>2.7865735159817353</v>
      </c>
      <c r="L103" s="29">
        <v>2.8162646118721457</v>
      </c>
      <c r="M103" s="27">
        <v>2.8450386986301375</v>
      </c>
      <c r="N103" s="29">
        <v>2.87159631147541</v>
      </c>
      <c r="O103" s="27">
        <v>2.904776598173516</v>
      </c>
      <c r="P103" s="29">
        <v>2.9340438356164382</v>
      </c>
      <c r="Q103" s="27">
        <v>2.963451369863014</v>
      </c>
      <c r="R103" s="29">
        <v>2.9914826958105647</v>
      </c>
      <c r="S103" s="27">
        <v>3.02436107305936</v>
      </c>
      <c r="T103" s="27">
        <v>3.0542118721461198</v>
      </c>
      <c r="U103" s="29">
        <v>3.084206506849315</v>
      </c>
      <c r="V103" s="31">
        <v>0</v>
      </c>
      <c r="W103" s="7">
        <v>0</v>
      </c>
      <c r="X103" s="6">
        <v>0</v>
      </c>
      <c r="Y103" s="7">
        <v>0</v>
      </c>
      <c r="Z103" s="6">
        <v>0</v>
      </c>
      <c r="AA103" s="7">
        <v>0</v>
      </c>
      <c r="AB103" s="6">
        <v>0</v>
      </c>
      <c r="AC103" s="7">
        <v>0</v>
      </c>
      <c r="AD103" s="6">
        <v>0</v>
      </c>
      <c r="AE103" s="7">
        <v>0</v>
      </c>
      <c r="AF103" s="6">
        <v>0</v>
      </c>
      <c r="AG103" s="7">
        <v>0</v>
      </c>
      <c r="AH103" s="7">
        <v>0</v>
      </c>
      <c r="AI103" s="8">
        <v>0</v>
      </c>
      <c r="AJ103" s="31">
        <v>0</v>
      </c>
      <c r="AK103" s="7">
        <v>0</v>
      </c>
      <c r="AL103" s="6">
        <v>0</v>
      </c>
      <c r="AM103" s="7">
        <v>0</v>
      </c>
      <c r="AN103" s="6">
        <v>0</v>
      </c>
      <c r="AO103" s="7">
        <v>0</v>
      </c>
      <c r="AP103" s="8">
        <v>0</v>
      </c>
      <c r="AQ103" s="24">
        <v>0</v>
      </c>
      <c r="AR103" s="21">
        <v>0</v>
      </c>
      <c r="AS103" s="21">
        <v>0</v>
      </c>
      <c r="AT103" s="25">
        <v>0</v>
      </c>
      <c r="AU103" s="21">
        <v>0</v>
      </c>
      <c r="AV103" s="25">
        <v>0</v>
      </c>
      <c r="AW103" s="47">
        <v>0</v>
      </c>
      <c r="AX103" s="24">
        <v>0</v>
      </c>
      <c r="AY103" s="21">
        <v>0</v>
      </c>
      <c r="AZ103" s="25">
        <v>0</v>
      </c>
      <c r="BA103" s="21">
        <v>0</v>
      </c>
      <c r="BB103" s="25">
        <v>0</v>
      </c>
      <c r="BC103" s="21">
        <v>0</v>
      </c>
      <c r="BD103" s="22">
        <v>0</v>
      </c>
      <c r="BE103" s="119">
        <v>0</v>
      </c>
      <c r="BF103" s="31">
        <v>0.01</v>
      </c>
      <c r="BG103" s="7">
        <v>0.013</v>
      </c>
      <c r="BH103" s="6">
        <v>0.023</v>
      </c>
      <c r="BI103" s="7">
        <v>0.016</v>
      </c>
      <c r="BJ103" s="6">
        <v>0.017</v>
      </c>
      <c r="BK103" s="7">
        <v>0.0165</v>
      </c>
      <c r="BL103" s="7">
        <v>0.0165</v>
      </c>
      <c r="BM103" s="10">
        <v>0.00825</v>
      </c>
      <c r="BN103" s="9">
        <v>0</v>
      </c>
      <c r="BO103" s="6">
        <v>0</v>
      </c>
      <c r="BP103" s="7">
        <v>0</v>
      </c>
      <c r="BQ103" s="6">
        <v>0</v>
      </c>
      <c r="BR103" s="7">
        <v>0</v>
      </c>
      <c r="BS103" s="3">
        <v>0</v>
      </c>
      <c r="BT103" s="60">
        <v>0</v>
      </c>
      <c r="BU103" s="41">
        <v>0</v>
      </c>
      <c r="BV103" s="24">
        <v>0</v>
      </c>
      <c r="BW103" s="21">
        <v>0</v>
      </c>
      <c r="BX103" s="21">
        <v>0</v>
      </c>
      <c r="BY103" s="22">
        <v>0</v>
      </c>
    </row>
    <row r="104" spans="1:77" ht="15">
      <c r="A104" s="15">
        <v>10342</v>
      </c>
      <c r="B104" s="48" t="s">
        <v>111</v>
      </c>
      <c r="C104" s="87">
        <v>39.268</v>
      </c>
      <c r="D104" s="84">
        <v>36.907</v>
      </c>
      <c r="E104" s="85">
        <v>39.268</v>
      </c>
      <c r="F104" s="88">
        <v>38.691</v>
      </c>
      <c r="G104" s="26">
        <v>37.33356102003643</v>
      </c>
      <c r="H104" s="29">
        <v>37.83458938356165</v>
      </c>
      <c r="I104" s="27">
        <v>37.91742511415525</v>
      </c>
      <c r="J104" s="29">
        <v>38.21720890255009</v>
      </c>
      <c r="K104" s="27">
        <v>38.33217100456622</v>
      </c>
      <c r="L104" s="29">
        <v>38.44767294520547</v>
      </c>
      <c r="M104" s="27">
        <v>38.563565068493155</v>
      </c>
      <c r="N104" s="29">
        <v>38.68003267304189</v>
      </c>
      <c r="O104" s="27">
        <v>38.79624668949772</v>
      </c>
      <c r="P104" s="29">
        <v>38.91312328767124</v>
      </c>
      <c r="Q104" s="27">
        <v>39.03010136986301</v>
      </c>
      <c r="R104" s="29">
        <v>39.1481760018215</v>
      </c>
      <c r="S104" s="27">
        <v>39.26585525114155</v>
      </c>
      <c r="T104" s="27">
        <v>39.38424360730594</v>
      </c>
      <c r="U104" s="29">
        <v>39.5031256849315</v>
      </c>
      <c r="V104" s="31">
        <v>0</v>
      </c>
      <c r="W104" s="7">
        <v>0</v>
      </c>
      <c r="X104" s="6">
        <v>0</v>
      </c>
      <c r="Y104" s="7">
        <v>0</v>
      </c>
      <c r="Z104" s="6">
        <v>0</v>
      </c>
      <c r="AA104" s="7">
        <v>0</v>
      </c>
      <c r="AB104" s="6">
        <v>0</v>
      </c>
      <c r="AC104" s="7">
        <v>0</v>
      </c>
      <c r="AD104" s="6">
        <v>0</v>
      </c>
      <c r="AE104" s="7">
        <v>0</v>
      </c>
      <c r="AF104" s="6">
        <v>0</v>
      </c>
      <c r="AG104" s="7">
        <v>0</v>
      </c>
      <c r="AH104" s="7">
        <v>0</v>
      </c>
      <c r="AI104" s="8">
        <v>0</v>
      </c>
      <c r="AJ104" s="31">
        <v>0</v>
      </c>
      <c r="AK104" s="7">
        <v>0</v>
      </c>
      <c r="AL104" s="6">
        <v>0</v>
      </c>
      <c r="AM104" s="7">
        <v>0</v>
      </c>
      <c r="AN104" s="6">
        <v>0</v>
      </c>
      <c r="AO104" s="7">
        <v>0</v>
      </c>
      <c r="AP104" s="8">
        <v>0</v>
      </c>
      <c r="AQ104" s="24">
        <v>0</v>
      </c>
      <c r="AR104" s="21">
        <v>0</v>
      </c>
      <c r="AS104" s="21">
        <v>0</v>
      </c>
      <c r="AT104" s="25">
        <v>0</v>
      </c>
      <c r="AU104" s="21">
        <v>0</v>
      </c>
      <c r="AV104" s="25">
        <v>0</v>
      </c>
      <c r="AW104" s="47">
        <v>0</v>
      </c>
      <c r="AX104" s="24">
        <v>0</v>
      </c>
      <c r="AY104" s="21">
        <v>0</v>
      </c>
      <c r="AZ104" s="25">
        <v>0</v>
      </c>
      <c r="BA104" s="21">
        <v>0</v>
      </c>
      <c r="BB104" s="25">
        <v>0</v>
      </c>
      <c r="BC104" s="21">
        <v>0</v>
      </c>
      <c r="BD104" s="22">
        <v>0</v>
      </c>
      <c r="BE104" s="119">
        <v>0</v>
      </c>
      <c r="BF104" s="31">
        <v>0.425</v>
      </c>
      <c r="BG104" s="7">
        <v>0.81</v>
      </c>
      <c r="BH104" s="6">
        <v>0.465</v>
      </c>
      <c r="BI104" s="7">
        <v>0.504</v>
      </c>
      <c r="BJ104" s="6">
        <v>0.211</v>
      </c>
      <c r="BK104" s="7">
        <v>0.3575</v>
      </c>
      <c r="BL104" s="7">
        <v>0.3575</v>
      </c>
      <c r="BM104" s="10">
        <v>0.17875</v>
      </c>
      <c r="BN104" s="9">
        <v>0.006</v>
      </c>
      <c r="BO104" s="6">
        <v>0.204</v>
      </c>
      <c r="BP104" s="7">
        <v>0.156</v>
      </c>
      <c r="BQ104" s="6">
        <v>0.042</v>
      </c>
      <c r="BR104" s="7">
        <v>0.001</v>
      </c>
      <c r="BS104" s="3">
        <v>0.0215</v>
      </c>
      <c r="BT104" s="60">
        <v>0.0215</v>
      </c>
      <c r="BU104" s="41">
        <v>0.01075</v>
      </c>
      <c r="BV104" s="24">
        <v>0.409</v>
      </c>
      <c r="BW104" s="21">
        <v>0.4305</v>
      </c>
      <c r="BX104" s="21">
        <v>0.46275</v>
      </c>
      <c r="BY104" s="22">
        <v>0.05374999999999999</v>
      </c>
    </row>
    <row r="105" spans="1:77" ht="15">
      <c r="A105" s="15">
        <v>10343</v>
      </c>
      <c r="B105" s="48" t="s">
        <v>112</v>
      </c>
      <c r="C105" s="87">
        <v>31.857</v>
      </c>
      <c r="D105" s="84">
        <v>29.942</v>
      </c>
      <c r="E105" s="85">
        <v>31.857</v>
      </c>
      <c r="F105" s="88">
        <v>31.389</v>
      </c>
      <c r="G105" s="26">
        <v>32.604280510018214</v>
      </c>
      <c r="H105" s="29">
        <v>12.031853424657534</v>
      </c>
      <c r="I105" s="27">
        <v>12.031853424657534</v>
      </c>
      <c r="J105" s="29">
        <v>12.098271516393442</v>
      </c>
      <c r="K105" s="27">
        <v>15.27093687214612</v>
      </c>
      <c r="L105" s="29">
        <v>17.377130479452056</v>
      </c>
      <c r="M105" s="27">
        <v>17.92231803652968</v>
      </c>
      <c r="N105" s="29">
        <v>18.36724920309654</v>
      </c>
      <c r="O105" s="27">
        <v>20.146310502283104</v>
      </c>
      <c r="P105" s="29">
        <v>22.161879223744297</v>
      </c>
      <c r="Q105" s="27">
        <v>23.388390981735157</v>
      </c>
      <c r="R105" s="29">
        <v>24.03939093806922</v>
      </c>
      <c r="S105" s="27">
        <v>24.68324771689498</v>
      </c>
      <c r="T105" s="27">
        <v>25.83457625570777</v>
      </c>
      <c r="U105" s="29">
        <v>26.554691324200917</v>
      </c>
      <c r="V105" s="31">
        <v>0</v>
      </c>
      <c r="W105" s="7">
        <v>0</v>
      </c>
      <c r="X105" s="6">
        <v>0</v>
      </c>
      <c r="Y105" s="7">
        <v>0</v>
      </c>
      <c r="Z105" s="6">
        <v>0</v>
      </c>
      <c r="AA105" s="7">
        <v>0</v>
      </c>
      <c r="AB105" s="6">
        <v>0</v>
      </c>
      <c r="AC105" s="7">
        <v>0</v>
      </c>
      <c r="AD105" s="6">
        <v>0</v>
      </c>
      <c r="AE105" s="7">
        <v>0</v>
      </c>
      <c r="AF105" s="6">
        <v>0</v>
      </c>
      <c r="AG105" s="7">
        <v>0</v>
      </c>
      <c r="AH105" s="7">
        <v>0</v>
      </c>
      <c r="AI105" s="8">
        <v>0</v>
      </c>
      <c r="AJ105" s="31">
        <v>0.07922374429223744</v>
      </c>
      <c r="AK105" s="7">
        <v>0.07922374429223744</v>
      </c>
      <c r="AL105" s="6">
        <v>0</v>
      </c>
      <c r="AM105" s="7">
        <v>0</v>
      </c>
      <c r="AN105" s="6">
        <v>0</v>
      </c>
      <c r="AO105" s="7">
        <v>0</v>
      </c>
      <c r="AP105" s="8">
        <v>0</v>
      </c>
      <c r="AQ105" s="24">
        <v>0</v>
      </c>
      <c r="AR105" s="21">
        <v>0</v>
      </c>
      <c r="AS105" s="21">
        <v>0.13934426229508196</v>
      </c>
      <c r="AT105" s="25">
        <v>0.1391552511415525</v>
      </c>
      <c r="AU105" s="21">
        <v>0.1391552511415525</v>
      </c>
      <c r="AV105" s="25">
        <v>0.1391552511415525</v>
      </c>
      <c r="AW105" s="47">
        <v>0.13934426229508196</v>
      </c>
      <c r="AX105" s="24">
        <v>0</v>
      </c>
      <c r="AY105" s="21">
        <v>0</v>
      </c>
      <c r="AZ105" s="25">
        <v>0</v>
      </c>
      <c r="BA105" s="21">
        <v>0</v>
      </c>
      <c r="BB105" s="25">
        <v>0</v>
      </c>
      <c r="BC105" s="21">
        <v>0</v>
      </c>
      <c r="BD105" s="22">
        <v>0</v>
      </c>
      <c r="BE105" s="119">
        <v>0</v>
      </c>
      <c r="BF105" s="31">
        <v>0.231</v>
      </c>
      <c r="BG105" s="7">
        <v>0.161</v>
      </c>
      <c r="BH105" s="6">
        <v>0.136</v>
      </c>
      <c r="BI105" s="7">
        <v>0.053</v>
      </c>
      <c r="BJ105" s="6">
        <v>0.045</v>
      </c>
      <c r="BK105" s="7">
        <v>0.049</v>
      </c>
      <c r="BL105" s="7">
        <v>0.049</v>
      </c>
      <c r="BM105" s="10">
        <v>0.0245</v>
      </c>
      <c r="BN105" s="9">
        <v>0</v>
      </c>
      <c r="BO105" s="6">
        <v>0</v>
      </c>
      <c r="BP105" s="7">
        <v>0</v>
      </c>
      <c r="BQ105" s="6">
        <v>0</v>
      </c>
      <c r="BR105" s="7">
        <v>0</v>
      </c>
      <c r="BS105" s="3">
        <v>0</v>
      </c>
      <c r="BT105" s="60">
        <v>0</v>
      </c>
      <c r="BU105" s="41">
        <v>0</v>
      </c>
      <c r="BV105" s="24">
        <v>0</v>
      </c>
      <c r="BW105" s="21">
        <v>0</v>
      </c>
      <c r="BX105" s="21">
        <v>0</v>
      </c>
      <c r="BY105" s="22">
        <v>0</v>
      </c>
    </row>
    <row r="106" spans="1:77" ht="15">
      <c r="A106" s="15">
        <v>10349</v>
      </c>
      <c r="B106" s="48" t="s">
        <v>113</v>
      </c>
      <c r="C106" s="87">
        <v>531.727</v>
      </c>
      <c r="D106" s="84">
        <v>499.76</v>
      </c>
      <c r="E106" s="85">
        <v>531.727</v>
      </c>
      <c r="F106" s="88">
        <v>523.911</v>
      </c>
      <c r="G106" s="26">
        <v>1145.554758082878</v>
      </c>
      <c r="H106" s="29">
        <v>1046.142237785388</v>
      </c>
      <c r="I106" s="27">
        <v>1043.6762560502284</v>
      </c>
      <c r="J106" s="29">
        <v>1056.2688129553735</v>
      </c>
      <c r="K106" s="27">
        <v>1053.2755780821917</v>
      </c>
      <c r="L106" s="29">
        <v>1052.0800446347034</v>
      </c>
      <c r="M106" s="27">
        <v>1051.9704555936075</v>
      </c>
      <c r="N106" s="29">
        <v>1053.409964367031</v>
      </c>
      <c r="O106" s="27">
        <v>1055.7322062785386</v>
      </c>
      <c r="P106" s="29">
        <v>1059.9106456621005</v>
      </c>
      <c r="Q106" s="27">
        <v>1065.1512916666666</v>
      </c>
      <c r="R106" s="29">
        <v>1066.087047928051</v>
      </c>
      <c r="S106" s="27">
        <v>1067.2951204337899</v>
      </c>
      <c r="T106" s="27">
        <v>1068.615975</v>
      </c>
      <c r="U106" s="29">
        <v>1069.7126214611876</v>
      </c>
      <c r="V106" s="31">
        <v>0</v>
      </c>
      <c r="W106" s="7">
        <v>0</v>
      </c>
      <c r="X106" s="6">
        <v>0</v>
      </c>
      <c r="Y106" s="7">
        <v>0</v>
      </c>
      <c r="Z106" s="6">
        <v>0</v>
      </c>
      <c r="AA106" s="7">
        <v>0</v>
      </c>
      <c r="AB106" s="6">
        <v>0</v>
      </c>
      <c r="AC106" s="7">
        <v>0</v>
      </c>
      <c r="AD106" s="6">
        <v>0</v>
      </c>
      <c r="AE106" s="7">
        <v>0</v>
      </c>
      <c r="AF106" s="6">
        <v>0</v>
      </c>
      <c r="AG106" s="7">
        <v>0</v>
      </c>
      <c r="AH106" s="7">
        <v>0</v>
      </c>
      <c r="AI106" s="8">
        <v>0</v>
      </c>
      <c r="AJ106" s="31">
        <v>615.5154109589041</v>
      </c>
      <c r="AK106" s="7">
        <v>614.3739726027397</v>
      </c>
      <c r="AL106" s="6">
        <v>595.1598360655738</v>
      </c>
      <c r="AM106" s="7">
        <v>594.2316210045663</v>
      </c>
      <c r="AN106" s="6">
        <v>589.7800228310502</v>
      </c>
      <c r="AO106" s="7">
        <v>588.6022831050228</v>
      </c>
      <c r="AP106" s="8">
        <v>587.9099499089253</v>
      </c>
      <c r="AQ106" s="24">
        <v>0</v>
      </c>
      <c r="AR106" s="21">
        <v>0</v>
      </c>
      <c r="AS106" s="21">
        <v>0</v>
      </c>
      <c r="AT106" s="25">
        <v>0</v>
      </c>
      <c r="AU106" s="21">
        <v>0</v>
      </c>
      <c r="AV106" s="25">
        <v>0</v>
      </c>
      <c r="AW106" s="47">
        <v>0</v>
      </c>
      <c r="AX106" s="24">
        <v>0</v>
      </c>
      <c r="AY106" s="21">
        <v>0</v>
      </c>
      <c r="AZ106" s="25">
        <v>0</v>
      </c>
      <c r="BA106" s="21">
        <v>0</v>
      </c>
      <c r="BB106" s="25">
        <v>0</v>
      </c>
      <c r="BC106" s="21">
        <v>0</v>
      </c>
      <c r="BD106" s="22">
        <v>0</v>
      </c>
      <c r="BE106" s="119">
        <v>0</v>
      </c>
      <c r="BF106" s="31">
        <v>21.86</v>
      </c>
      <c r="BG106" s="7">
        <v>26.729</v>
      </c>
      <c r="BH106" s="6">
        <v>22.666</v>
      </c>
      <c r="BI106" s="7">
        <v>15.635</v>
      </c>
      <c r="BJ106" s="6">
        <v>5.373</v>
      </c>
      <c r="BK106" s="7">
        <v>10.504</v>
      </c>
      <c r="BL106" s="7">
        <v>10.504</v>
      </c>
      <c r="BM106" s="10">
        <v>5.252</v>
      </c>
      <c r="BN106" s="9">
        <v>11.316</v>
      </c>
      <c r="BO106" s="6">
        <v>18.261</v>
      </c>
      <c r="BP106" s="7">
        <v>16.925</v>
      </c>
      <c r="BQ106" s="6">
        <v>9.969</v>
      </c>
      <c r="BR106" s="7">
        <v>1.797</v>
      </c>
      <c r="BS106" s="3">
        <v>5.883</v>
      </c>
      <c r="BT106" s="60">
        <v>5.883</v>
      </c>
      <c r="BU106" s="41">
        <v>2.9415</v>
      </c>
      <c r="BV106" s="24">
        <v>58.267999999999994</v>
      </c>
      <c r="BW106" s="21">
        <v>64.151</v>
      </c>
      <c r="BX106" s="21">
        <v>72.9755</v>
      </c>
      <c r="BY106" s="22">
        <v>14.7075</v>
      </c>
    </row>
    <row r="107" spans="1:77" ht="15">
      <c r="A107" s="15">
        <v>10352</v>
      </c>
      <c r="B107" s="48" t="s">
        <v>114</v>
      </c>
      <c r="C107" s="87">
        <v>16.144</v>
      </c>
      <c r="D107" s="84">
        <v>15.173</v>
      </c>
      <c r="E107" s="85">
        <v>16.144</v>
      </c>
      <c r="F107" s="88">
        <v>15.907</v>
      </c>
      <c r="G107" s="26">
        <v>15.347905282331512</v>
      </c>
      <c r="H107" s="29">
        <v>16.742634132420093</v>
      </c>
      <c r="I107" s="27">
        <v>16.804611187214615</v>
      </c>
      <c r="J107" s="29">
        <v>15.88517714025501</v>
      </c>
      <c r="K107" s="27">
        <v>15.917298972602739</v>
      </c>
      <c r="L107" s="29">
        <v>15.981485958904111</v>
      </c>
      <c r="M107" s="27">
        <v>16.045930022831048</v>
      </c>
      <c r="N107" s="29">
        <v>16.110540300546447</v>
      </c>
      <c r="O107" s="27">
        <v>16.17559235159818</v>
      </c>
      <c r="P107" s="29">
        <v>16.24081301369863</v>
      </c>
      <c r="Q107" s="27">
        <v>16.30629394977169</v>
      </c>
      <c r="R107" s="29">
        <v>16.371945924408013</v>
      </c>
      <c r="S107" s="27">
        <v>16.438043493150687</v>
      </c>
      <c r="T107" s="27">
        <v>16.50431381278539</v>
      </c>
      <c r="U107" s="29">
        <v>16.57084885844749</v>
      </c>
      <c r="V107" s="31">
        <v>0</v>
      </c>
      <c r="W107" s="7">
        <v>0</v>
      </c>
      <c r="X107" s="6">
        <v>0</v>
      </c>
      <c r="Y107" s="7">
        <v>0</v>
      </c>
      <c r="Z107" s="6">
        <v>0</v>
      </c>
      <c r="AA107" s="7">
        <v>0</v>
      </c>
      <c r="AB107" s="6">
        <v>0</v>
      </c>
      <c r="AC107" s="7">
        <v>0</v>
      </c>
      <c r="AD107" s="6">
        <v>0</v>
      </c>
      <c r="AE107" s="7">
        <v>0</v>
      </c>
      <c r="AF107" s="6">
        <v>0</v>
      </c>
      <c r="AG107" s="7">
        <v>0</v>
      </c>
      <c r="AH107" s="7">
        <v>0</v>
      </c>
      <c r="AI107" s="8">
        <v>0</v>
      </c>
      <c r="AJ107" s="31">
        <v>0</v>
      </c>
      <c r="AK107" s="7">
        <v>0</v>
      </c>
      <c r="AL107" s="6">
        <v>0</v>
      </c>
      <c r="AM107" s="7">
        <v>0</v>
      </c>
      <c r="AN107" s="6">
        <v>0</v>
      </c>
      <c r="AO107" s="7">
        <v>0</v>
      </c>
      <c r="AP107" s="8">
        <v>0</v>
      </c>
      <c r="AQ107" s="24">
        <v>0</v>
      </c>
      <c r="AR107" s="21">
        <v>0</v>
      </c>
      <c r="AS107" s="21">
        <v>0</v>
      </c>
      <c r="AT107" s="25">
        <v>0</v>
      </c>
      <c r="AU107" s="21">
        <v>0</v>
      </c>
      <c r="AV107" s="25">
        <v>0</v>
      </c>
      <c r="AW107" s="47">
        <v>0</v>
      </c>
      <c r="AX107" s="24">
        <v>0</v>
      </c>
      <c r="AY107" s="21">
        <v>0</v>
      </c>
      <c r="AZ107" s="25">
        <v>0</v>
      </c>
      <c r="BA107" s="21">
        <v>0</v>
      </c>
      <c r="BB107" s="25">
        <v>0</v>
      </c>
      <c r="BC107" s="21">
        <v>0</v>
      </c>
      <c r="BD107" s="22">
        <v>0</v>
      </c>
      <c r="BE107" s="119">
        <v>0</v>
      </c>
      <c r="BF107" s="31">
        <v>0.23</v>
      </c>
      <c r="BG107" s="7">
        <v>0.152</v>
      </c>
      <c r="BH107" s="6">
        <v>0.091</v>
      </c>
      <c r="BI107" s="7">
        <v>0.176</v>
      </c>
      <c r="BJ107" s="6">
        <v>0.035</v>
      </c>
      <c r="BK107" s="7">
        <v>0.1055</v>
      </c>
      <c r="BL107" s="7">
        <v>0.1055</v>
      </c>
      <c r="BM107" s="10">
        <v>0.05275</v>
      </c>
      <c r="BN107" s="9">
        <v>0</v>
      </c>
      <c r="BO107" s="6">
        <v>0</v>
      </c>
      <c r="BP107" s="7">
        <v>0</v>
      </c>
      <c r="BQ107" s="6">
        <v>0</v>
      </c>
      <c r="BR107" s="7">
        <v>0</v>
      </c>
      <c r="BS107" s="3">
        <v>0</v>
      </c>
      <c r="BT107" s="60">
        <v>0</v>
      </c>
      <c r="BU107" s="41">
        <v>0</v>
      </c>
      <c r="BV107" s="24">
        <v>0</v>
      </c>
      <c r="BW107" s="21">
        <v>0</v>
      </c>
      <c r="BX107" s="21">
        <v>0</v>
      </c>
      <c r="BY107" s="22">
        <v>0</v>
      </c>
    </row>
    <row r="108" spans="1:77" ht="15">
      <c r="A108" s="15">
        <v>10354</v>
      </c>
      <c r="B108" s="48" t="s">
        <v>115</v>
      </c>
      <c r="C108" s="87">
        <v>810.99</v>
      </c>
      <c r="D108" s="84">
        <v>762.234</v>
      </c>
      <c r="E108" s="85">
        <v>810.99</v>
      </c>
      <c r="F108" s="88">
        <v>799.07</v>
      </c>
      <c r="G108" s="26">
        <v>789.4620351617714</v>
      </c>
      <c r="H108" s="29">
        <v>736.609812214612</v>
      </c>
      <c r="I108" s="27">
        <v>731.9038835616437</v>
      </c>
      <c r="J108" s="29">
        <v>770.3269425091073</v>
      </c>
      <c r="K108" s="27">
        <v>770.1050481735161</v>
      </c>
      <c r="L108" s="29">
        <v>769.1008832191783</v>
      </c>
      <c r="M108" s="27">
        <v>768.1713578767125</v>
      </c>
      <c r="N108" s="29">
        <v>766.3720422358834</v>
      </c>
      <c r="O108" s="27">
        <v>766.6791187214614</v>
      </c>
      <c r="P108" s="29">
        <v>766.0660303652967</v>
      </c>
      <c r="Q108" s="27">
        <v>766.8471765981734</v>
      </c>
      <c r="R108" s="29">
        <v>765.8571302367943</v>
      </c>
      <c r="S108" s="27">
        <v>766.5923375570777</v>
      </c>
      <c r="T108" s="27">
        <v>766.4091026255707</v>
      </c>
      <c r="U108" s="29">
        <v>766.2028720319637</v>
      </c>
      <c r="V108" s="31">
        <v>0</v>
      </c>
      <c r="W108" s="7">
        <v>0</v>
      </c>
      <c r="X108" s="6">
        <v>0</v>
      </c>
      <c r="Y108" s="7">
        <v>0</v>
      </c>
      <c r="Z108" s="6">
        <v>0</v>
      </c>
      <c r="AA108" s="7">
        <v>0</v>
      </c>
      <c r="AB108" s="6">
        <v>0</v>
      </c>
      <c r="AC108" s="7">
        <v>0</v>
      </c>
      <c r="AD108" s="6">
        <v>0</v>
      </c>
      <c r="AE108" s="7">
        <v>0</v>
      </c>
      <c r="AF108" s="6">
        <v>0</v>
      </c>
      <c r="AG108" s="7">
        <v>0</v>
      </c>
      <c r="AH108" s="7">
        <v>0</v>
      </c>
      <c r="AI108" s="8">
        <v>0</v>
      </c>
      <c r="AJ108" s="31">
        <v>30.827739726027396</v>
      </c>
      <c r="AK108" s="7">
        <v>30.827739726027396</v>
      </c>
      <c r="AL108" s="6">
        <v>30.841871584699454</v>
      </c>
      <c r="AM108" s="7">
        <v>30.827739726027396</v>
      </c>
      <c r="AN108" s="6">
        <v>30.827511415525112</v>
      </c>
      <c r="AO108" s="7">
        <v>30.827511415525112</v>
      </c>
      <c r="AP108" s="8">
        <v>30.84153005464481</v>
      </c>
      <c r="AQ108" s="24">
        <v>0</v>
      </c>
      <c r="AR108" s="21">
        <v>0</v>
      </c>
      <c r="AS108" s="21">
        <v>0</v>
      </c>
      <c r="AT108" s="25">
        <v>0</v>
      </c>
      <c r="AU108" s="21">
        <v>0</v>
      </c>
      <c r="AV108" s="25">
        <v>0</v>
      </c>
      <c r="AW108" s="47">
        <v>0</v>
      </c>
      <c r="AX108" s="24">
        <v>1.3687214611872147</v>
      </c>
      <c r="AY108" s="21">
        <v>1.3688356164383562</v>
      </c>
      <c r="AZ108" s="25">
        <v>1.3674863387978142</v>
      </c>
      <c r="BA108" s="21">
        <v>1.3690639269406393</v>
      </c>
      <c r="BB108" s="25">
        <v>1.3689497716894976</v>
      </c>
      <c r="BC108" s="21">
        <v>1.3684931506849316</v>
      </c>
      <c r="BD108" s="22">
        <v>1.3677140255009108</v>
      </c>
      <c r="BE108" s="119">
        <v>0</v>
      </c>
      <c r="BF108" s="31">
        <v>12.709</v>
      </c>
      <c r="BG108" s="7">
        <v>11.981</v>
      </c>
      <c r="BH108" s="6">
        <v>13.398</v>
      </c>
      <c r="BI108" s="7">
        <v>9.544</v>
      </c>
      <c r="BJ108" s="6">
        <v>9.346</v>
      </c>
      <c r="BK108" s="7">
        <v>9.445</v>
      </c>
      <c r="BL108" s="7">
        <v>9.445</v>
      </c>
      <c r="BM108" s="10">
        <v>4.7225</v>
      </c>
      <c r="BN108" s="9">
        <v>1.558</v>
      </c>
      <c r="BO108" s="6">
        <v>1.641</v>
      </c>
      <c r="BP108" s="7">
        <v>2.373</v>
      </c>
      <c r="BQ108" s="6">
        <v>2.635</v>
      </c>
      <c r="BR108" s="7">
        <v>0.848</v>
      </c>
      <c r="BS108" s="3">
        <v>1.7414999999999998</v>
      </c>
      <c r="BT108" s="60">
        <v>1.7414999999999998</v>
      </c>
      <c r="BU108" s="41">
        <v>0.8707499999999999</v>
      </c>
      <c r="BV108" s="24">
        <v>9.055000000000001</v>
      </c>
      <c r="BW108" s="21">
        <v>10.796500000000002</v>
      </c>
      <c r="BX108" s="21">
        <v>13.408750000000001</v>
      </c>
      <c r="BY108" s="22">
        <v>4.35375</v>
      </c>
    </row>
    <row r="109" spans="1:77" ht="15">
      <c r="A109" s="15">
        <v>10360</v>
      </c>
      <c r="B109" s="48" t="s">
        <v>116</v>
      </c>
      <c r="C109" s="87">
        <v>6.866</v>
      </c>
      <c r="D109" s="84">
        <v>6.453</v>
      </c>
      <c r="E109" s="85">
        <v>6.866</v>
      </c>
      <c r="F109" s="88">
        <v>6.765</v>
      </c>
      <c r="G109" s="26">
        <v>7.069558287795993</v>
      </c>
      <c r="H109" s="29">
        <v>7.173871347031962</v>
      </c>
      <c r="I109" s="27">
        <v>7.195905593607307</v>
      </c>
      <c r="J109" s="29">
        <v>7.663321607468125</v>
      </c>
      <c r="K109" s="27">
        <v>7.760965867579909</v>
      </c>
      <c r="L109" s="29">
        <v>7.846332648401826</v>
      </c>
      <c r="M109" s="27">
        <v>7.932141095890411</v>
      </c>
      <c r="N109" s="29">
        <v>8.00483891165756</v>
      </c>
      <c r="O109" s="27">
        <v>8.105085730593608</v>
      </c>
      <c r="P109" s="29">
        <v>8.192227739726027</v>
      </c>
      <c r="Q109" s="27">
        <v>8.279816780821916</v>
      </c>
      <c r="R109" s="29">
        <v>8.353452527322403</v>
      </c>
      <c r="S109" s="27">
        <v>8.456350114155251</v>
      </c>
      <c r="T109" s="27">
        <v>8.545296004566211</v>
      </c>
      <c r="U109" s="29">
        <v>8.634698744292239</v>
      </c>
      <c r="V109" s="31">
        <v>0</v>
      </c>
      <c r="W109" s="7">
        <v>0</v>
      </c>
      <c r="X109" s="6">
        <v>0</v>
      </c>
      <c r="Y109" s="7">
        <v>0</v>
      </c>
      <c r="Z109" s="6">
        <v>0</v>
      </c>
      <c r="AA109" s="7">
        <v>0</v>
      </c>
      <c r="AB109" s="6">
        <v>0</v>
      </c>
      <c r="AC109" s="7">
        <v>0</v>
      </c>
      <c r="AD109" s="6">
        <v>0</v>
      </c>
      <c r="AE109" s="7">
        <v>0</v>
      </c>
      <c r="AF109" s="6">
        <v>0</v>
      </c>
      <c r="AG109" s="7">
        <v>0</v>
      </c>
      <c r="AH109" s="7">
        <v>0</v>
      </c>
      <c r="AI109" s="8">
        <v>0</v>
      </c>
      <c r="AJ109" s="31">
        <v>0</v>
      </c>
      <c r="AK109" s="7">
        <v>0</v>
      </c>
      <c r="AL109" s="6">
        <v>0</v>
      </c>
      <c r="AM109" s="7">
        <v>0</v>
      </c>
      <c r="AN109" s="6">
        <v>0</v>
      </c>
      <c r="AO109" s="7">
        <v>0</v>
      </c>
      <c r="AP109" s="8">
        <v>0</v>
      </c>
      <c r="AQ109" s="24">
        <v>0</v>
      </c>
      <c r="AR109" s="21">
        <v>0</v>
      </c>
      <c r="AS109" s="21">
        <v>0</v>
      </c>
      <c r="AT109" s="25">
        <v>0</v>
      </c>
      <c r="AU109" s="21">
        <v>0</v>
      </c>
      <c r="AV109" s="25">
        <v>0</v>
      </c>
      <c r="AW109" s="47">
        <v>0</v>
      </c>
      <c r="AX109" s="24">
        <v>0</v>
      </c>
      <c r="AY109" s="21">
        <v>0</v>
      </c>
      <c r="AZ109" s="25">
        <v>0</v>
      </c>
      <c r="BA109" s="21">
        <v>0</v>
      </c>
      <c r="BB109" s="25">
        <v>0</v>
      </c>
      <c r="BC109" s="21">
        <v>0</v>
      </c>
      <c r="BD109" s="22">
        <v>0</v>
      </c>
      <c r="BE109" s="119">
        <v>0</v>
      </c>
      <c r="BF109" s="31">
        <v>0.082</v>
      </c>
      <c r="BG109" s="7">
        <v>0.094</v>
      </c>
      <c r="BH109" s="6">
        <v>0.059</v>
      </c>
      <c r="BI109" s="7">
        <v>0.115</v>
      </c>
      <c r="BJ109" s="6">
        <v>0.041</v>
      </c>
      <c r="BK109" s="7">
        <v>0.078</v>
      </c>
      <c r="BL109" s="7">
        <v>0.078</v>
      </c>
      <c r="BM109" s="10">
        <v>0.039</v>
      </c>
      <c r="BN109" s="9">
        <v>0</v>
      </c>
      <c r="BO109" s="6">
        <v>0</v>
      </c>
      <c r="BP109" s="7">
        <v>0</v>
      </c>
      <c r="BQ109" s="6">
        <v>0</v>
      </c>
      <c r="BR109" s="7">
        <v>0</v>
      </c>
      <c r="BS109" s="3">
        <v>0</v>
      </c>
      <c r="BT109" s="60">
        <v>0</v>
      </c>
      <c r="BU109" s="41">
        <v>0</v>
      </c>
      <c r="BV109" s="24">
        <v>0</v>
      </c>
      <c r="BW109" s="21">
        <v>0</v>
      </c>
      <c r="BX109" s="21">
        <v>0</v>
      </c>
      <c r="BY109" s="22">
        <v>0</v>
      </c>
    </row>
    <row r="110" spans="1:77" ht="15">
      <c r="A110" s="15">
        <v>10363</v>
      </c>
      <c r="B110" s="48" t="s">
        <v>117</v>
      </c>
      <c r="C110" s="87">
        <v>102.208</v>
      </c>
      <c r="D110" s="84">
        <v>96.063</v>
      </c>
      <c r="E110" s="85">
        <v>102.208</v>
      </c>
      <c r="F110" s="88">
        <v>100.706</v>
      </c>
      <c r="G110" s="26">
        <v>96.94751821493625</v>
      </c>
      <c r="H110" s="29">
        <v>90.6883792237443</v>
      </c>
      <c r="I110" s="27">
        <v>90.9128696347032</v>
      </c>
      <c r="J110" s="29">
        <v>91.04991484517303</v>
      </c>
      <c r="K110" s="27">
        <v>91.23497180365295</v>
      </c>
      <c r="L110" s="29">
        <v>91.44404474885845</v>
      </c>
      <c r="M110" s="27">
        <v>91.63503184931508</v>
      </c>
      <c r="N110" s="29">
        <v>91.87053677140256</v>
      </c>
      <c r="O110" s="27">
        <v>92.01127397260275</v>
      </c>
      <c r="P110" s="29">
        <v>92.18378618721461</v>
      </c>
      <c r="Q110" s="27">
        <v>92.35321575342468</v>
      </c>
      <c r="R110" s="29">
        <v>92.56032775500911</v>
      </c>
      <c r="S110" s="27">
        <v>92.69249851598175</v>
      </c>
      <c r="T110" s="27">
        <v>92.87607477168949</v>
      </c>
      <c r="U110" s="29">
        <v>93.03330034246575</v>
      </c>
      <c r="V110" s="31">
        <v>0</v>
      </c>
      <c r="W110" s="7">
        <v>0</v>
      </c>
      <c r="X110" s="6">
        <v>0</v>
      </c>
      <c r="Y110" s="7">
        <v>0</v>
      </c>
      <c r="Z110" s="6">
        <v>0</v>
      </c>
      <c r="AA110" s="7">
        <v>0</v>
      </c>
      <c r="AB110" s="6">
        <v>0</v>
      </c>
      <c r="AC110" s="7">
        <v>0</v>
      </c>
      <c r="AD110" s="6">
        <v>0</v>
      </c>
      <c r="AE110" s="7">
        <v>0</v>
      </c>
      <c r="AF110" s="6">
        <v>0</v>
      </c>
      <c r="AG110" s="7">
        <v>0</v>
      </c>
      <c r="AH110" s="7">
        <v>0</v>
      </c>
      <c r="AI110" s="8">
        <v>0</v>
      </c>
      <c r="AJ110" s="31">
        <v>0</v>
      </c>
      <c r="AK110" s="7">
        <v>0</v>
      </c>
      <c r="AL110" s="6">
        <v>0</v>
      </c>
      <c r="AM110" s="7">
        <v>0</v>
      </c>
      <c r="AN110" s="6">
        <v>0</v>
      </c>
      <c r="AO110" s="7">
        <v>0</v>
      </c>
      <c r="AP110" s="8">
        <v>0</v>
      </c>
      <c r="AQ110" s="24">
        <v>0</v>
      </c>
      <c r="AR110" s="21">
        <v>0</v>
      </c>
      <c r="AS110" s="21">
        <v>0</v>
      </c>
      <c r="AT110" s="25">
        <v>0</v>
      </c>
      <c r="AU110" s="21">
        <v>0</v>
      </c>
      <c r="AV110" s="25">
        <v>0</v>
      </c>
      <c r="AW110" s="47">
        <v>0</v>
      </c>
      <c r="AX110" s="24">
        <v>0</v>
      </c>
      <c r="AY110" s="21">
        <v>0</v>
      </c>
      <c r="AZ110" s="25">
        <v>0</v>
      </c>
      <c r="BA110" s="21">
        <v>0</v>
      </c>
      <c r="BB110" s="25">
        <v>0</v>
      </c>
      <c r="BC110" s="21">
        <v>0</v>
      </c>
      <c r="BD110" s="22">
        <v>0</v>
      </c>
      <c r="BE110" s="119">
        <v>0</v>
      </c>
      <c r="BF110" s="31">
        <v>0.864</v>
      </c>
      <c r="BG110" s="7">
        <v>0.899</v>
      </c>
      <c r="BH110" s="6">
        <v>1.095</v>
      </c>
      <c r="BI110" s="7">
        <v>1.211</v>
      </c>
      <c r="BJ110" s="6">
        <v>0.471</v>
      </c>
      <c r="BK110" s="7">
        <v>0.841</v>
      </c>
      <c r="BL110" s="7">
        <v>0.841</v>
      </c>
      <c r="BM110" s="10">
        <v>0.4205</v>
      </c>
      <c r="BN110" s="9">
        <v>0</v>
      </c>
      <c r="BO110" s="6">
        <v>0</v>
      </c>
      <c r="BP110" s="7">
        <v>0</v>
      </c>
      <c r="BQ110" s="6">
        <v>0.123</v>
      </c>
      <c r="BR110" s="7">
        <v>0</v>
      </c>
      <c r="BS110" s="3">
        <v>0.0615</v>
      </c>
      <c r="BT110" s="60">
        <v>0.0615</v>
      </c>
      <c r="BU110" s="41">
        <v>0.03075</v>
      </c>
      <c r="BV110" s="24">
        <v>0.123</v>
      </c>
      <c r="BW110" s="21">
        <v>0.1845</v>
      </c>
      <c r="BX110" s="21">
        <v>0.27675</v>
      </c>
      <c r="BY110" s="22">
        <v>0.15375</v>
      </c>
    </row>
    <row r="111" spans="1:77" ht="15">
      <c r="A111" s="15">
        <v>10369</v>
      </c>
      <c r="B111" s="48" t="s">
        <v>118</v>
      </c>
      <c r="C111" s="87">
        <v>16.677</v>
      </c>
      <c r="D111" s="84">
        <v>15.674</v>
      </c>
      <c r="E111" s="85">
        <v>16.677</v>
      </c>
      <c r="F111" s="88">
        <v>16.432</v>
      </c>
      <c r="G111" s="26">
        <v>17.818761384335154</v>
      </c>
      <c r="H111" s="29">
        <v>17.310770319634702</v>
      </c>
      <c r="I111" s="27">
        <v>17.310770319634702</v>
      </c>
      <c r="J111" s="29">
        <v>18.376969148451725</v>
      </c>
      <c r="K111" s="27">
        <v>18.39398744292237</v>
      </c>
      <c r="L111" s="29">
        <v>18.39398744292237</v>
      </c>
      <c r="M111" s="27">
        <v>18.39398744292237</v>
      </c>
      <c r="N111" s="29">
        <v>18.376969034608376</v>
      </c>
      <c r="O111" s="27">
        <v>18.39398721461187</v>
      </c>
      <c r="P111" s="29">
        <v>18.39398732876712</v>
      </c>
      <c r="Q111" s="27">
        <v>18.39398744292237</v>
      </c>
      <c r="R111" s="29">
        <v>18.376969034608372</v>
      </c>
      <c r="S111" s="27">
        <v>18.39398755707762</v>
      </c>
      <c r="T111" s="27">
        <v>18.39398732876712</v>
      </c>
      <c r="U111" s="29">
        <v>18.39398721461187</v>
      </c>
      <c r="V111" s="31">
        <v>0</v>
      </c>
      <c r="W111" s="7">
        <v>0</v>
      </c>
      <c r="X111" s="6">
        <v>0</v>
      </c>
      <c r="Y111" s="7">
        <v>0</v>
      </c>
      <c r="Z111" s="6">
        <v>0</v>
      </c>
      <c r="AA111" s="7">
        <v>0</v>
      </c>
      <c r="AB111" s="6">
        <v>0</v>
      </c>
      <c r="AC111" s="7">
        <v>0</v>
      </c>
      <c r="AD111" s="6">
        <v>0</v>
      </c>
      <c r="AE111" s="7">
        <v>0</v>
      </c>
      <c r="AF111" s="6">
        <v>0</v>
      </c>
      <c r="AG111" s="7">
        <v>0</v>
      </c>
      <c r="AH111" s="7">
        <v>0</v>
      </c>
      <c r="AI111" s="8">
        <v>0</v>
      </c>
      <c r="AJ111" s="31">
        <v>0</v>
      </c>
      <c r="AK111" s="7">
        <v>0</v>
      </c>
      <c r="AL111" s="6">
        <v>0</v>
      </c>
      <c r="AM111" s="7">
        <v>0</v>
      </c>
      <c r="AN111" s="6">
        <v>0</v>
      </c>
      <c r="AO111" s="7">
        <v>0</v>
      </c>
      <c r="AP111" s="8">
        <v>0</v>
      </c>
      <c r="AQ111" s="24">
        <v>0</v>
      </c>
      <c r="AR111" s="21">
        <v>0</v>
      </c>
      <c r="AS111" s="21">
        <v>0</v>
      </c>
      <c r="AT111" s="25">
        <v>0</v>
      </c>
      <c r="AU111" s="21">
        <v>0</v>
      </c>
      <c r="AV111" s="25">
        <v>0</v>
      </c>
      <c r="AW111" s="47">
        <v>0</v>
      </c>
      <c r="AX111" s="24">
        <v>0</v>
      </c>
      <c r="AY111" s="21">
        <v>0</v>
      </c>
      <c r="AZ111" s="25">
        <v>0</v>
      </c>
      <c r="BA111" s="21">
        <v>0</v>
      </c>
      <c r="BB111" s="25">
        <v>0</v>
      </c>
      <c r="BC111" s="21">
        <v>0</v>
      </c>
      <c r="BD111" s="22">
        <v>0</v>
      </c>
      <c r="BE111" s="119">
        <v>0</v>
      </c>
      <c r="BF111" s="31">
        <v>0.24</v>
      </c>
      <c r="BG111" s="7">
        <v>0.364</v>
      </c>
      <c r="BH111" s="6">
        <v>0.277</v>
      </c>
      <c r="BI111" s="7">
        <v>0.309</v>
      </c>
      <c r="BJ111" s="6">
        <v>0.281</v>
      </c>
      <c r="BK111" s="7">
        <v>0.29500000000000004</v>
      </c>
      <c r="BL111" s="7">
        <v>0.29500000000000004</v>
      </c>
      <c r="BM111" s="10">
        <v>0.14750000000000002</v>
      </c>
      <c r="BN111" s="9">
        <v>0</v>
      </c>
      <c r="BO111" s="6">
        <v>0</v>
      </c>
      <c r="BP111" s="7">
        <v>0</v>
      </c>
      <c r="BQ111" s="6">
        <v>0</v>
      </c>
      <c r="BR111" s="7">
        <v>0</v>
      </c>
      <c r="BS111" s="3">
        <v>0</v>
      </c>
      <c r="BT111" s="60">
        <v>0</v>
      </c>
      <c r="BU111" s="41">
        <v>0</v>
      </c>
      <c r="BV111" s="24">
        <v>0</v>
      </c>
      <c r="BW111" s="21">
        <v>0</v>
      </c>
      <c r="BX111" s="21">
        <v>0</v>
      </c>
      <c r="BY111" s="22">
        <v>0</v>
      </c>
    </row>
    <row r="112" spans="1:77" ht="15">
      <c r="A112" s="15">
        <v>10370</v>
      </c>
      <c r="B112" s="48" t="s">
        <v>119</v>
      </c>
      <c r="C112" s="87">
        <v>408.393</v>
      </c>
      <c r="D112" s="84">
        <v>383.841</v>
      </c>
      <c r="E112" s="85">
        <v>408.393</v>
      </c>
      <c r="F112" s="88">
        <v>402.39</v>
      </c>
      <c r="G112" s="26">
        <v>574.9950584016393</v>
      </c>
      <c r="H112" s="29">
        <v>540.570601826484</v>
      </c>
      <c r="I112" s="27">
        <v>541.7216505707763</v>
      </c>
      <c r="J112" s="29">
        <v>547.3071711065572</v>
      </c>
      <c r="K112" s="27">
        <v>545.6553618721462</v>
      </c>
      <c r="L112" s="29">
        <v>542.8138985159818</v>
      </c>
      <c r="M112" s="27">
        <v>540.1389775114155</v>
      </c>
      <c r="N112" s="29">
        <v>535.7722888205828</v>
      </c>
      <c r="O112" s="27">
        <v>533.2863015981734</v>
      </c>
      <c r="P112" s="29">
        <v>530.0686964611874</v>
      </c>
      <c r="Q112" s="27">
        <v>528.4524188356164</v>
      </c>
      <c r="R112" s="29">
        <v>527.4891352459017</v>
      </c>
      <c r="S112" s="27">
        <v>526.5333587899544</v>
      </c>
      <c r="T112" s="27">
        <v>525.7946706621005</v>
      </c>
      <c r="U112" s="29">
        <v>525.2172019406391</v>
      </c>
      <c r="V112" s="31">
        <v>0</v>
      </c>
      <c r="W112" s="7">
        <v>0</v>
      </c>
      <c r="X112" s="6">
        <v>0</v>
      </c>
      <c r="Y112" s="7">
        <v>0</v>
      </c>
      <c r="Z112" s="6">
        <v>0</v>
      </c>
      <c r="AA112" s="7">
        <v>0</v>
      </c>
      <c r="AB112" s="6">
        <v>0</v>
      </c>
      <c r="AC112" s="7">
        <v>0</v>
      </c>
      <c r="AD112" s="6">
        <v>0</v>
      </c>
      <c r="AE112" s="7">
        <v>0</v>
      </c>
      <c r="AF112" s="6">
        <v>0</v>
      </c>
      <c r="AG112" s="7">
        <v>0</v>
      </c>
      <c r="AH112" s="7">
        <v>0</v>
      </c>
      <c r="AI112" s="8">
        <v>0</v>
      </c>
      <c r="AJ112" s="31">
        <v>178.425799086758</v>
      </c>
      <c r="AK112" s="7">
        <v>178.42568493150685</v>
      </c>
      <c r="AL112" s="6">
        <v>178.47882513661202</v>
      </c>
      <c r="AM112" s="7">
        <v>178.42956621004566</v>
      </c>
      <c r="AN112" s="6">
        <v>178.42648401826483</v>
      </c>
      <c r="AO112" s="7">
        <v>178.41940639269407</v>
      </c>
      <c r="AP112" s="8">
        <v>178.46903460837888</v>
      </c>
      <c r="AQ112" s="24">
        <v>0</v>
      </c>
      <c r="AR112" s="21">
        <v>0</v>
      </c>
      <c r="AS112" s="21">
        <v>0</v>
      </c>
      <c r="AT112" s="25">
        <v>0</v>
      </c>
      <c r="AU112" s="21">
        <v>0</v>
      </c>
      <c r="AV112" s="25">
        <v>0</v>
      </c>
      <c r="AW112" s="47">
        <v>0</v>
      </c>
      <c r="AX112" s="24">
        <v>30.448173515981736</v>
      </c>
      <c r="AY112" s="21">
        <v>29.188584474885843</v>
      </c>
      <c r="AZ112" s="25">
        <v>29.00387067395264</v>
      </c>
      <c r="BA112" s="21">
        <v>10.22283105022831</v>
      </c>
      <c r="BB112" s="25">
        <v>8.958219178082192</v>
      </c>
      <c r="BC112" s="21">
        <v>3.779109589041096</v>
      </c>
      <c r="BD112" s="22">
        <v>3.424408014571949</v>
      </c>
      <c r="BE112" s="119">
        <v>0</v>
      </c>
      <c r="BF112" s="31">
        <v>11.084</v>
      </c>
      <c r="BG112" s="7">
        <v>9.576</v>
      </c>
      <c r="BH112" s="6">
        <v>11.167</v>
      </c>
      <c r="BI112" s="7">
        <v>11.982</v>
      </c>
      <c r="BJ112" s="6">
        <v>5.65</v>
      </c>
      <c r="BK112" s="7">
        <v>8.815999999999999</v>
      </c>
      <c r="BL112" s="7">
        <v>8.815999999999999</v>
      </c>
      <c r="BM112" s="10">
        <v>4.4079999999999995</v>
      </c>
      <c r="BN112" s="9">
        <v>8.24</v>
      </c>
      <c r="BO112" s="6">
        <v>5.68</v>
      </c>
      <c r="BP112" s="7">
        <v>7.388</v>
      </c>
      <c r="BQ112" s="6">
        <v>8.237</v>
      </c>
      <c r="BR112" s="7">
        <v>1.57</v>
      </c>
      <c r="BS112" s="3">
        <v>4.903499999999999</v>
      </c>
      <c r="BT112" s="60">
        <v>4.903499999999999</v>
      </c>
      <c r="BU112" s="41">
        <v>2.4517499999999997</v>
      </c>
      <c r="BV112" s="24">
        <v>31.115000000000002</v>
      </c>
      <c r="BW112" s="21">
        <v>36.0185</v>
      </c>
      <c r="BX112" s="21">
        <v>43.37375</v>
      </c>
      <c r="BY112" s="22">
        <v>12.25875</v>
      </c>
    </row>
    <row r="113" spans="1:77" ht="15">
      <c r="A113" s="15">
        <v>10371</v>
      </c>
      <c r="B113" s="48" t="s">
        <v>120</v>
      </c>
      <c r="C113" s="87">
        <v>11.197</v>
      </c>
      <c r="D113" s="84">
        <v>10.524</v>
      </c>
      <c r="E113" s="85">
        <v>11.197</v>
      </c>
      <c r="F113" s="88">
        <v>11.032</v>
      </c>
      <c r="G113" s="26">
        <v>10.931124772313296</v>
      </c>
      <c r="H113" s="29">
        <v>11.245754566210048</v>
      </c>
      <c r="I113" s="27">
        <v>11.271588356164383</v>
      </c>
      <c r="J113" s="29">
        <v>11.5353566712204</v>
      </c>
      <c r="K113" s="27">
        <v>11.56797488584475</v>
      </c>
      <c r="L113" s="29">
        <v>11.609308333333333</v>
      </c>
      <c r="M113" s="27">
        <v>11.660202968036527</v>
      </c>
      <c r="N113" s="29">
        <v>11.719756716757741</v>
      </c>
      <c r="O113" s="27">
        <v>11.782451826484019</v>
      </c>
      <c r="P113" s="29">
        <v>11.851097488584477</v>
      </c>
      <c r="Q113" s="27">
        <v>11.922275799086758</v>
      </c>
      <c r="R113" s="29">
        <v>12.002168488160292</v>
      </c>
      <c r="S113" s="27">
        <v>12.087847260273973</v>
      </c>
      <c r="T113" s="27">
        <v>12.173438013698629</v>
      </c>
      <c r="U113" s="29">
        <v>12.253790639269406</v>
      </c>
      <c r="V113" s="31">
        <v>0</v>
      </c>
      <c r="W113" s="7">
        <v>0</v>
      </c>
      <c r="X113" s="6">
        <v>0</v>
      </c>
      <c r="Y113" s="7">
        <v>0</v>
      </c>
      <c r="Z113" s="6">
        <v>0</v>
      </c>
      <c r="AA113" s="7">
        <v>0</v>
      </c>
      <c r="AB113" s="6">
        <v>0</v>
      </c>
      <c r="AC113" s="7">
        <v>0</v>
      </c>
      <c r="AD113" s="6">
        <v>0</v>
      </c>
      <c r="AE113" s="7">
        <v>0</v>
      </c>
      <c r="AF113" s="6">
        <v>0</v>
      </c>
      <c r="AG113" s="7">
        <v>0</v>
      </c>
      <c r="AH113" s="7">
        <v>0</v>
      </c>
      <c r="AI113" s="8">
        <v>0</v>
      </c>
      <c r="AJ113" s="31">
        <v>0</v>
      </c>
      <c r="AK113" s="7">
        <v>0</v>
      </c>
      <c r="AL113" s="6">
        <v>0</v>
      </c>
      <c r="AM113" s="7">
        <v>0</v>
      </c>
      <c r="AN113" s="6">
        <v>0</v>
      </c>
      <c r="AO113" s="7">
        <v>0</v>
      </c>
      <c r="AP113" s="8">
        <v>0</v>
      </c>
      <c r="AQ113" s="24">
        <v>0</v>
      </c>
      <c r="AR113" s="21">
        <v>0</v>
      </c>
      <c r="AS113" s="21">
        <v>0</v>
      </c>
      <c r="AT113" s="25">
        <v>0</v>
      </c>
      <c r="AU113" s="21">
        <v>0</v>
      </c>
      <c r="AV113" s="25">
        <v>0</v>
      </c>
      <c r="AW113" s="47">
        <v>0</v>
      </c>
      <c r="AX113" s="24">
        <v>0</v>
      </c>
      <c r="AY113" s="21">
        <v>0</v>
      </c>
      <c r="AZ113" s="25">
        <v>0</v>
      </c>
      <c r="BA113" s="21">
        <v>0</v>
      </c>
      <c r="BB113" s="25">
        <v>0</v>
      </c>
      <c r="BC113" s="21">
        <v>0</v>
      </c>
      <c r="BD113" s="22">
        <v>0</v>
      </c>
      <c r="BE113" s="119">
        <v>0</v>
      </c>
      <c r="BF113" s="31">
        <v>0.155</v>
      </c>
      <c r="BG113" s="7">
        <v>0.109</v>
      </c>
      <c r="BH113" s="6">
        <v>0.082</v>
      </c>
      <c r="BI113" s="7">
        <v>0.083</v>
      </c>
      <c r="BJ113" s="6">
        <v>0.054</v>
      </c>
      <c r="BK113" s="7">
        <v>0.0685</v>
      </c>
      <c r="BL113" s="7">
        <v>0.0685</v>
      </c>
      <c r="BM113" s="10">
        <v>0.03425</v>
      </c>
      <c r="BN113" s="9">
        <v>0</v>
      </c>
      <c r="BO113" s="6">
        <v>0</v>
      </c>
      <c r="BP113" s="7">
        <v>0</v>
      </c>
      <c r="BQ113" s="6">
        <v>0</v>
      </c>
      <c r="BR113" s="7">
        <v>0</v>
      </c>
      <c r="BS113" s="3">
        <v>0</v>
      </c>
      <c r="BT113" s="60">
        <v>0</v>
      </c>
      <c r="BU113" s="41">
        <v>0</v>
      </c>
      <c r="BV113" s="24">
        <v>0</v>
      </c>
      <c r="BW113" s="21">
        <v>0</v>
      </c>
      <c r="BX113" s="21">
        <v>0</v>
      </c>
      <c r="BY113" s="22">
        <v>0</v>
      </c>
    </row>
    <row r="114" spans="1:77" ht="15">
      <c r="A114" s="15">
        <v>10376</v>
      </c>
      <c r="B114" s="48" t="s">
        <v>121</v>
      </c>
      <c r="C114" s="87">
        <v>56.865</v>
      </c>
      <c r="D114" s="84">
        <v>53.446</v>
      </c>
      <c r="E114" s="85">
        <v>56.865</v>
      </c>
      <c r="F114" s="88">
        <v>56.029</v>
      </c>
      <c r="G114" s="26">
        <v>55.61782786885246</v>
      </c>
      <c r="H114" s="29">
        <v>55.80296347031964</v>
      </c>
      <c r="I114" s="27">
        <v>55.93861027397261</v>
      </c>
      <c r="J114" s="29">
        <v>56.80695377959927</v>
      </c>
      <c r="K114" s="27">
        <v>56.82478607305935</v>
      </c>
      <c r="L114" s="29">
        <v>56.92517808219177</v>
      </c>
      <c r="M114" s="27">
        <v>57.05278812785387</v>
      </c>
      <c r="N114" s="29">
        <v>57.36391928506376</v>
      </c>
      <c r="O114" s="27">
        <v>57.56233139269407</v>
      </c>
      <c r="P114" s="29">
        <v>57.78606232876713</v>
      </c>
      <c r="Q114" s="27">
        <v>57.96745696347031</v>
      </c>
      <c r="R114" s="29">
        <v>58.301154713114755</v>
      </c>
      <c r="S114" s="27">
        <v>58.501140182648406</v>
      </c>
      <c r="T114" s="27">
        <v>58.65163242009134</v>
      </c>
      <c r="U114" s="29">
        <v>58.767762100456615</v>
      </c>
      <c r="V114" s="31">
        <v>0</v>
      </c>
      <c r="W114" s="7">
        <v>0</v>
      </c>
      <c r="X114" s="6">
        <v>0</v>
      </c>
      <c r="Y114" s="7">
        <v>0</v>
      </c>
      <c r="Z114" s="6">
        <v>0</v>
      </c>
      <c r="AA114" s="7">
        <v>0</v>
      </c>
      <c r="AB114" s="6">
        <v>0</v>
      </c>
      <c r="AC114" s="7">
        <v>0</v>
      </c>
      <c r="AD114" s="6">
        <v>0</v>
      </c>
      <c r="AE114" s="7">
        <v>0</v>
      </c>
      <c r="AF114" s="6">
        <v>0</v>
      </c>
      <c r="AG114" s="7">
        <v>0</v>
      </c>
      <c r="AH114" s="7">
        <v>0</v>
      </c>
      <c r="AI114" s="8">
        <v>0</v>
      </c>
      <c r="AJ114" s="31">
        <v>0</v>
      </c>
      <c r="AK114" s="7">
        <v>0</v>
      </c>
      <c r="AL114" s="6">
        <v>0.15243624772313297</v>
      </c>
      <c r="AM114" s="7">
        <v>0</v>
      </c>
      <c r="AN114" s="6">
        <v>0</v>
      </c>
      <c r="AO114" s="7">
        <v>0</v>
      </c>
      <c r="AP114" s="8">
        <v>0</v>
      </c>
      <c r="AQ114" s="24">
        <v>0.6973744292237443</v>
      </c>
      <c r="AR114" s="21">
        <v>0.6973744292237443</v>
      </c>
      <c r="AS114" s="21">
        <v>0.6974043715846995</v>
      </c>
      <c r="AT114" s="25">
        <v>0.6973744292237443</v>
      </c>
      <c r="AU114" s="21">
        <v>0.6973744292237443</v>
      </c>
      <c r="AV114" s="25">
        <v>0.38595890410958905</v>
      </c>
      <c r="AW114" s="47">
        <v>0</v>
      </c>
      <c r="AX114" s="24">
        <v>0</v>
      </c>
      <c r="AY114" s="21">
        <v>0</v>
      </c>
      <c r="AZ114" s="25">
        <v>0</v>
      </c>
      <c r="BA114" s="21">
        <v>0</v>
      </c>
      <c r="BB114" s="25">
        <v>0</v>
      </c>
      <c r="BC114" s="21">
        <v>0</v>
      </c>
      <c r="BD114" s="22">
        <v>0</v>
      </c>
      <c r="BE114" s="119">
        <v>0</v>
      </c>
      <c r="BF114" s="31">
        <v>0.82</v>
      </c>
      <c r="BG114" s="7">
        <v>0.622</v>
      </c>
      <c r="BH114" s="6">
        <v>0.52</v>
      </c>
      <c r="BI114" s="7">
        <v>0.658</v>
      </c>
      <c r="BJ114" s="6">
        <v>0.495</v>
      </c>
      <c r="BK114" s="7">
        <v>0.5765</v>
      </c>
      <c r="BL114" s="7">
        <v>0.5765</v>
      </c>
      <c r="BM114" s="10">
        <v>0.28825</v>
      </c>
      <c r="BN114" s="9">
        <v>0.309</v>
      </c>
      <c r="BO114" s="6">
        <v>0</v>
      </c>
      <c r="BP114" s="7">
        <v>0</v>
      </c>
      <c r="BQ114" s="6">
        <v>0</v>
      </c>
      <c r="BR114" s="7">
        <v>0</v>
      </c>
      <c r="BS114" s="3">
        <v>0</v>
      </c>
      <c r="BT114" s="60">
        <v>0</v>
      </c>
      <c r="BU114" s="41">
        <v>0</v>
      </c>
      <c r="BV114" s="24">
        <v>0.309</v>
      </c>
      <c r="BW114" s="21">
        <v>0.309</v>
      </c>
      <c r="BX114" s="21">
        <v>0.309</v>
      </c>
      <c r="BY114" s="22">
        <v>0</v>
      </c>
    </row>
    <row r="115" spans="1:77" ht="15">
      <c r="A115" s="15">
        <v>10378</v>
      </c>
      <c r="B115" s="48" t="s">
        <v>122</v>
      </c>
      <c r="C115" s="87">
        <v>2.051</v>
      </c>
      <c r="D115" s="84">
        <v>1.928</v>
      </c>
      <c r="E115" s="85">
        <v>2.051</v>
      </c>
      <c r="F115" s="88">
        <v>2.021</v>
      </c>
      <c r="G115" s="26">
        <v>2.022085610200364</v>
      </c>
      <c r="H115" s="29">
        <v>2.0205551369863013</v>
      </c>
      <c r="I115" s="27">
        <v>2.0274664383561647</v>
      </c>
      <c r="J115" s="29">
        <v>2.034670878870674</v>
      </c>
      <c r="K115" s="27">
        <v>2.0429344748858442</v>
      </c>
      <c r="L115" s="29">
        <v>2.0524674657534243</v>
      </c>
      <c r="M115" s="27">
        <v>2.0620011415525115</v>
      </c>
      <c r="N115" s="29">
        <v>2.0726999089253186</v>
      </c>
      <c r="O115" s="27">
        <v>2.081067579908676</v>
      </c>
      <c r="P115" s="29">
        <v>2.090600684931507</v>
      </c>
      <c r="Q115" s="27">
        <v>2.1001342465753425</v>
      </c>
      <c r="R115" s="29">
        <v>2.1107285974499095</v>
      </c>
      <c r="S115" s="27">
        <v>2.1192006849315064</v>
      </c>
      <c r="T115" s="27">
        <v>2.128734246575343</v>
      </c>
      <c r="U115" s="29">
        <v>2.1382674657534246</v>
      </c>
      <c r="V115" s="31">
        <v>0</v>
      </c>
      <c r="W115" s="7">
        <v>0</v>
      </c>
      <c r="X115" s="6">
        <v>0</v>
      </c>
      <c r="Y115" s="7">
        <v>0</v>
      </c>
      <c r="Z115" s="6">
        <v>0</v>
      </c>
      <c r="AA115" s="7">
        <v>0</v>
      </c>
      <c r="AB115" s="6">
        <v>0</v>
      </c>
      <c r="AC115" s="7">
        <v>0</v>
      </c>
      <c r="AD115" s="6">
        <v>0</v>
      </c>
      <c r="AE115" s="7">
        <v>0</v>
      </c>
      <c r="AF115" s="6">
        <v>0</v>
      </c>
      <c r="AG115" s="7">
        <v>0</v>
      </c>
      <c r="AH115" s="7">
        <v>0</v>
      </c>
      <c r="AI115" s="8">
        <v>0</v>
      </c>
      <c r="AJ115" s="31">
        <v>0</v>
      </c>
      <c r="AK115" s="7">
        <v>0</v>
      </c>
      <c r="AL115" s="6">
        <v>0</v>
      </c>
      <c r="AM115" s="7">
        <v>0</v>
      </c>
      <c r="AN115" s="6">
        <v>0</v>
      </c>
      <c r="AO115" s="7">
        <v>0</v>
      </c>
      <c r="AP115" s="8">
        <v>0</v>
      </c>
      <c r="AQ115" s="24">
        <v>0</v>
      </c>
      <c r="AR115" s="21">
        <v>0</v>
      </c>
      <c r="AS115" s="21">
        <v>0</v>
      </c>
      <c r="AT115" s="25">
        <v>0</v>
      </c>
      <c r="AU115" s="21">
        <v>0</v>
      </c>
      <c r="AV115" s="25">
        <v>0</v>
      </c>
      <c r="AW115" s="47">
        <v>0</v>
      </c>
      <c r="AX115" s="24">
        <v>0</v>
      </c>
      <c r="AY115" s="21">
        <v>0</v>
      </c>
      <c r="AZ115" s="25">
        <v>0</v>
      </c>
      <c r="BA115" s="21">
        <v>0</v>
      </c>
      <c r="BB115" s="25">
        <v>0</v>
      </c>
      <c r="BC115" s="21">
        <v>0</v>
      </c>
      <c r="BD115" s="22">
        <v>0</v>
      </c>
      <c r="BE115" s="119">
        <v>0</v>
      </c>
      <c r="BF115" s="31">
        <v>0</v>
      </c>
      <c r="BG115" s="7">
        <v>0.018</v>
      </c>
      <c r="BH115" s="6">
        <v>0.002</v>
      </c>
      <c r="BI115" s="7">
        <v>0.009</v>
      </c>
      <c r="BJ115" s="6">
        <v>0.014</v>
      </c>
      <c r="BK115" s="7">
        <v>0.0115</v>
      </c>
      <c r="BL115" s="7">
        <v>0.0115</v>
      </c>
      <c r="BM115" s="10">
        <v>0.00575</v>
      </c>
      <c r="BN115" s="9">
        <v>0</v>
      </c>
      <c r="BO115" s="6">
        <v>0</v>
      </c>
      <c r="BP115" s="7">
        <v>0</v>
      </c>
      <c r="BQ115" s="6">
        <v>0</v>
      </c>
      <c r="BR115" s="7">
        <v>0</v>
      </c>
      <c r="BS115" s="3">
        <v>0</v>
      </c>
      <c r="BT115" s="60">
        <v>0</v>
      </c>
      <c r="BU115" s="41">
        <v>0</v>
      </c>
      <c r="BV115" s="24">
        <v>0</v>
      </c>
      <c r="BW115" s="21">
        <v>0</v>
      </c>
      <c r="BX115" s="21">
        <v>0</v>
      </c>
      <c r="BY115" s="22">
        <v>0</v>
      </c>
    </row>
    <row r="116" spans="1:77" ht="15">
      <c r="A116" s="15">
        <v>10379</v>
      </c>
      <c r="B116" s="48" t="s">
        <v>123</v>
      </c>
      <c r="C116" s="87">
        <v>4.88</v>
      </c>
      <c r="D116" s="84">
        <v>4.587</v>
      </c>
      <c r="E116" s="85">
        <v>4.88</v>
      </c>
      <c r="F116" s="88">
        <v>4.808</v>
      </c>
      <c r="G116" s="26">
        <v>4.777891621129326</v>
      </c>
      <c r="H116" s="29">
        <v>4.482584817351598</v>
      </c>
      <c r="I116" s="27">
        <v>4.504687442922373</v>
      </c>
      <c r="J116" s="29">
        <v>4.589734061930783</v>
      </c>
      <c r="K116" s="27">
        <v>4.61139006849315</v>
      </c>
      <c r="L116" s="29">
        <v>4.633827625570776</v>
      </c>
      <c r="M116" s="27">
        <v>4.656264840182648</v>
      </c>
      <c r="N116" s="29">
        <v>4.679238615664846</v>
      </c>
      <c r="O116" s="27">
        <v>4.70114006849315</v>
      </c>
      <c r="P116" s="29">
        <v>4.723577511415525</v>
      </c>
      <c r="Q116" s="27">
        <v>4.7460151826484</v>
      </c>
      <c r="R116" s="29">
        <v>4.768743510928964</v>
      </c>
      <c r="S116" s="27">
        <v>4.790890068493151</v>
      </c>
      <c r="T116" s="27">
        <v>4.813327968036529</v>
      </c>
      <c r="U116" s="29">
        <v>4.8357649543378995</v>
      </c>
      <c r="V116" s="31">
        <v>0</v>
      </c>
      <c r="W116" s="7">
        <v>0</v>
      </c>
      <c r="X116" s="6">
        <v>0</v>
      </c>
      <c r="Y116" s="7">
        <v>0</v>
      </c>
      <c r="Z116" s="6">
        <v>0</v>
      </c>
      <c r="AA116" s="7">
        <v>0</v>
      </c>
      <c r="AB116" s="6">
        <v>0</v>
      </c>
      <c r="AC116" s="7">
        <v>0</v>
      </c>
      <c r="AD116" s="6">
        <v>0</v>
      </c>
      <c r="AE116" s="7">
        <v>0</v>
      </c>
      <c r="AF116" s="6">
        <v>0</v>
      </c>
      <c r="AG116" s="7">
        <v>0</v>
      </c>
      <c r="AH116" s="7">
        <v>0</v>
      </c>
      <c r="AI116" s="8">
        <v>0</v>
      </c>
      <c r="AJ116" s="31">
        <v>0</v>
      </c>
      <c r="AK116" s="7">
        <v>0</v>
      </c>
      <c r="AL116" s="6">
        <v>0</v>
      </c>
      <c r="AM116" s="7">
        <v>0</v>
      </c>
      <c r="AN116" s="6">
        <v>0</v>
      </c>
      <c r="AO116" s="7">
        <v>0</v>
      </c>
      <c r="AP116" s="8">
        <v>0</v>
      </c>
      <c r="AQ116" s="24">
        <v>0</v>
      </c>
      <c r="AR116" s="21">
        <v>0</v>
      </c>
      <c r="AS116" s="21">
        <v>0</v>
      </c>
      <c r="AT116" s="25">
        <v>0</v>
      </c>
      <c r="AU116" s="21">
        <v>0</v>
      </c>
      <c r="AV116" s="25">
        <v>0</v>
      </c>
      <c r="AW116" s="47">
        <v>0</v>
      </c>
      <c r="AX116" s="24">
        <v>0</v>
      </c>
      <c r="AY116" s="21">
        <v>0</v>
      </c>
      <c r="AZ116" s="25">
        <v>0</v>
      </c>
      <c r="BA116" s="21">
        <v>0</v>
      </c>
      <c r="BB116" s="25">
        <v>0</v>
      </c>
      <c r="BC116" s="21">
        <v>0</v>
      </c>
      <c r="BD116" s="22">
        <v>0</v>
      </c>
      <c r="BE116" s="119">
        <v>0</v>
      </c>
      <c r="BF116" s="31">
        <v>0.059</v>
      </c>
      <c r="BG116" s="7">
        <v>0.018</v>
      </c>
      <c r="BH116" s="6">
        <v>0.062</v>
      </c>
      <c r="BI116" s="7">
        <v>0.028</v>
      </c>
      <c r="BJ116" s="6">
        <v>0.05</v>
      </c>
      <c r="BK116" s="7">
        <v>0.039</v>
      </c>
      <c r="BL116" s="7">
        <v>0.039</v>
      </c>
      <c r="BM116" s="10">
        <v>0.0195</v>
      </c>
      <c r="BN116" s="9">
        <v>0</v>
      </c>
      <c r="BO116" s="6">
        <v>0</v>
      </c>
      <c r="BP116" s="7">
        <v>0</v>
      </c>
      <c r="BQ116" s="6">
        <v>0</v>
      </c>
      <c r="BR116" s="7">
        <v>0</v>
      </c>
      <c r="BS116" s="3">
        <v>0</v>
      </c>
      <c r="BT116" s="60">
        <v>0</v>
      </c>
      <c r="BU116" s="41">
        <v>0</v>
      </c>
      <c r="BV116" s="24">
        <v>0</v>
      </c>
      <c r="BW116" s="21">
        <v>0</v>
      </c>
      <c r="BX116" s="21">
        <v>0</v>
      </c>
      <c r="BY116" s="22">
        <v>0</v>
      </c>
    </row>
    <row r="117" spans="1:77" ht="15">
      <c r="A117" s="15">
        <v>10388</v>
      </c>
      <c r="B117" s="48" t="s">
        <v>124</v>
      </c>
      <c r="C117" s="87">
        <v>114.912</v>
      </c>
      <c r="D117" s="84">
        <v>108.004</v>
      </c>
      <c r="E117" s="85">
        <v>114.912</v>
      </c>
      <c r="F117" s="88">
        <v>113.223</v>
      </c>
      <c r="G117" s="26">
        <v>115.99225865209472</v>
      </c>
      <c r="H117" s="29">
        <v>578.3805617579908</v>
      </c>
      <c r="I117" s="27">
        <v>702.488137214612</v>
      </c>
      <c r="J117" s="29">
        <v>1255.9022194899812</v>
      </c>
      <c r="K117" s="27">
        <v>1320.837354223744</v>
      </c>
      <c r="L117" s="29">
        <v>1411.7374683789951</v>
      </c>
      <c r="M117" s="27">
        <v>1446.8374681506846</v>
      </c>
      <c r="N117" s="29">
        <v>1446.7023107923494</v>
      </c>
      <c r="O117" s="27">
        <v>1446.8374681506846</v>
      </c>
      <c r="P117" s="29">
        <v>1446.8374681506846</v>
      </c>
      <c r="Q117" s="27">
        <v>1446.8374681506846</v>
      </c>
      <c r="R117" s="29">
        <v>1442.8975555555553</v>
      </c>
      <c r="S117" s="27">
        <v>1446.8374681506846</v>
      </c>
      <c r="T117" s="27">
        <v>1446.8374681506846</v>
      </c>
      <c r="U117" s="29">
        <v>1446.8374681506846</v>
      </c>
      <c r="V117" s="31">
        <v>357.04012728310505</v>
      </c>
      <c r="W117" s="7">
        <v>480.17416312785394</v>
      </c>
      <c r="X117" s="6">
        <v>1031.1332683287794</v>
      </c>
      <c r="Y117" s="7">
        <v>1094.8192570776255</v>
      </c>
      <c r="Z117" s="6">
        <v>1181.5215616438354</v>
      </c>
      <c r="AA117" s="7">
        <v>1215.2031969178083</v>
      </c>
      <c r="AB117" s="6">
        <v>1213.6064724499086</v>
      </c>
      <c r="AC117" s="7">
        <v>1212.797981506849</v>
      </c>
      <c r="AD117" s="6">
        <v>1212.7979813926938</v>
      </c>
      <c r="AE117" s="7">
        <v>1212.7979812785388</v>
      </c>
      <c r="AF117" s="6">
        <v>1213.1996742941712</v>
      </c>
      <c r="AG117" s="7">
        <v>1212.797981506849</v>
      </c>
      <c r="AH117" s="7">
        <v>1212.797981506849</v>
      </c>
      <c r="AI117" s="8">
        <v>1212.797981506849</v>
      </c>
      <c r="AJ117" s="31">
        <v>0</v>
      </c>
      <c r="AK117" s="7">
        <v>0</v>
      </c>
      <c r="AL117" s="6">
        <v>0</v>
      </c>
      <c r="AM117" s="7">
        <v>0</v>
      </c>
      <c r="AN117" s="6">
        <v>0</v>
      </c>
      <c r="AO117" s="7">
        <v>0</v>
      </c>
      <c r="AP117" s="8">
        <v>0</v>
      </c>
      <c r="AQ117" s="24">
        <v>0.2321917808219178</v>
      </c>
      <c r="AR117" s="21">
        <v>0.2321917808219178</v>
      </c>
      <c r="AS117" s="21">
        <v>0.2320127504553734</v>
      </c>
      <c r="AT117" s="25">
        <v>0.2321917808219178</v>
      </c>
      <c r="AU117" s="21">
        <v>0.2321917808219178</v>
      </c>
      <c r="AV117" s="25">
        <v>0.2321917808219178</v>
      </c>
      <c r="AW117" s="47">
        <v>0.2320127504553734</v>
      </c>
      <c r="AX117" s="24">
        <v>0</v>
      </c>
      <c r="AY117" s="21">
        <v>0</v>
      </c>
      <c r="AZ117" s="25">
        <v>0</v>
      </c>
      <c r="BA117" s="21">
        <v>0</v>
      </c>
      <c r="BB117" s="25">
        <v>0</v>
      </c>
      <c r="BC117" s="21">
        <v>0</v>
      </c>
      <c r="BD117" s="22">
        <v>0</v>
      </c>
      <c r="BE117" s="119">
        <v>0</v>
      </c>
      <c r="BF117" s="31">
        <v>3.788</v>
      </c>
      <c r="BG117" s="7">
        <v>4.339</v>
      </c>
      <c r="BH117" s="6">
        <v>1.666</v>
      </c>
      <c r="BI117" s="7">
        <v>6.892</v>
      </c>
      <c r="BJ117" s="6">
        <v>0.734</v>
      </c>
      <c r="BK117" s="7">
        <v>3.813</v>
      </c>
      <c r="BL117" s="7">
        <v>3.813</v>
      </c>
      <c r="BM117" s="10">
        <v>1.9065</v>
      </c>
      <c r="BN117" s="9">
        <v>2.499</v>
      </c>
      <c r="BO117" s="6">
        <v>2.581</v>
      </c>
      <c r="BP117" s="7">
        <v>0</v>
      </c>
      <c r="BQ117" s="6">
        <v>4.768</v>
      </c>
      <c r="BR117" s="7">
        <v>0.062</v>
      </c>
      <c r="BS117" s="3">
        <v>2.415</v>
      </c>
      <c r="BT117" s="60">
        <v>2.415</v>
      </c>
      <c r="BU117" s="41">
        <v>1.2075</v>
      </c>
      <c r="BV117" s="24">
        <v>9.909999999999998</v>
      </c>
      <c r="BW117" s="21">
        <v>12.325</v>
      </c>
      <c r="BX117" s="21">
        <v>15.947499999999998</v>
      </c>
      <c r="BY117" s="22">
        <v>6.0375</v>
      </c>
    </row>
    <row r="118" spans="1:77" ht="15">
      <c r="A118" s="15">
        <v>10391</v>
      </c>
      <c r="B118" s="48" t="s">
        <v>125</v>
      </c>
      <c r="C118" s="87">
        <v>30.424</v>
      </c>
      <c r="D118" s="84">
        <v>28.595</v>
      </c>
      <c r="E118" s="85">
        <v>30.424</v>
      </c>
      <c r="F118" s="88">
        <v>29.977</v>
      </c>
      <c r="G118" s="26">
        <v>31.155510018214937</v>
      </c>
      <c r="H118" s="29">
        <v>32.52046735159818</v>
      </c>
      <c r="I118" s="27">
        <v>33.01731438356165</v>
      </c>
      <c r="J118" s="29">
        <v>38.054444216757744</v>
      </c>
      <c r="K118" s="27">
        <v>38.60797328767123</v>
      </c>
      <c r="L118" s="29">
        <v>39.104819977168944</v>
      </c>
      <c r="M118" s="27">
        <v>39.601667808219176</v>
      </c>
      <c r="N118" s="29">
        <v>40.03640391621129</v>
      </c>
      <c r="O118" s="27">
        <v>40.59536232876712</v>
      </c>
      <c r="P118" s="29">
        <v>41.092209246575344</v>
      </c>
      <c r="Q118" s="27">
        <v>41.58905764840183</v>
      </c>
      <c r="R118" s="29">
        <v>42.0183641848816</v>
      </c>
      <c r="S118" s="27">
        <v>42.58275319634704</v>
      </c>
      <c r="T118" s="27">
        <v>43.07959942922375</v>
      </c>
      <c r="U118" s="29">
        <v>43.576446689497715</v>
      </c>
      <c r="V118" s="31">
        <v>0</v>
      </c>
      <c r="W118" s="7">
        <v>0</v>
      </c>
      <c r="X118" s="6">
        <v>0</v>
      </c>
      <c r="Y118" s="7">
        <v>0</v>
      </c>
      <c r="Z118" s="6">
        <v>0</v>
      </c>
      <c r="AA118" s="7">
        <v>0</v>
      </c>
      <c r="AB118" s="6">
        <v>0</v>
      </c>
      <c r="AC118" s="7">
        <v>0</v>
      </c>
      <c r="AD118" s="6">
        <v>0</v>
      </c>
      <c r="AE118" s="7">
        <v>0</v>
      </c>
      <c r="AF118" s="6">
        <v>0</v>
      </c>
      <c r="AG118" s="7">
        <v>0</v>
      </c>
      <c r="AH118" s="7">
        <v>0</v>
      </c>
      <c r="AI118" s="8">
        <v>0</v>
      </c>
      <c r="AJ118" s="31">
        <v>0</v>
      </c>
      <c r="AK118" s="7">
        <v>0</v>
      </c>
      <c r="AL118" s="6">
        <v>0</v>
      </c>
      <c r="AM118" s="7">
        <v>0</v>
      </c>
      <c r="AN118" s="6">
        <v>0</v>
      </c>
      <c r="AO118" s="7">
        <v>0</v>
      </c>
      <c r="AP118" s="8">
        <v>0</v>
      </c>
      <c r="AQ118" s="24">
        <v>0</v>
      </c>
      <c r="AR118" s="21">
        <v>0</v>
      </c>
      <c r="AS118" s="21">
        <v>0</v>
      </c>
      <c r="AT118" s="25">
        <v>0</v>
      </c>
      <c r="AU118" s="21">
        <v>0</v>
      </c>
      <c r="AV118" s="25">
        <v>0</v>
      </c>
      <c r="AW118" s="47">
        <v>0</v>
      </c>
      <c r="AX118" s="24">
        <v>0</v>
      </c>
      <c r="AY118" s="21">
        <v>0</v>
      </c>
      <c r="AZ118" s="25">
        <v>0</v>
      </c>
      <c r="BA118" s="21">
        <v>0</v>
      </c>
      <c r="BB118" s="25">
        <v>0</v>
      </c>
      <c r="BC118" s="21">
        <v>0</v>
      </c>
      <c r="BD118" s="22">
        <v>0</v>
      </c>
      <c r="BE118" s="119">
        <v>0</v>
      </c>
      <c r="BF118" s="31">
        <v>0.395</v>
      </c>
      <c r="BG118" s="7">
        <v>0.293</v>
      </c>
      <c r="BH118" s="6">
        <v>0.39</v>
      </c>
      <c r="BI118" s="7">
        <v>0.529</v>
      </c>
      <c r="BJ118" s="6">
        <v>0.403</v>
      </c>
      <c r="BK118" s="7">
        <v>0.466</v>
      </c>
      <c r="BL118" s="7">
        <v>0.466</v>
      </c>
      <c r="BM118" s="10">
        <v>0.233</v>
      </c>
      <c r="BN118" s="9">
        <v>0</v>
      </c>
      <c r="BO118" s="6">
        <v>0</v>
      </c>
      <c r="BP118" s="7">
        <v>0</v>
      </c>
      <c r="BQ118" s="6">
        <v>0.208</v>
      </c>
      <c r="BR118" s="7">
        <v>0</v>
      </c>
      <c r="BS118" s="3">
        <v>0.10400000000000001</v>
      </c>
      <c r="BT118" s="60">
        <v>0.10400000000000001</v>
      </c>
      <c r="BU118" s="41">
        <v>0.052000000000000005</v>
      </c>
      <c r="BV118" s="24">
        <v>0.208</v>
      </c>
      <c r="BW118" s="21">
        <v>0.312</v>
      </c>
      <c r="BX118" s="21">
        <v>0.468</v>
      </c>
      <c r="BY118" s="22">
        <v>0.26</v>
      </c>
    </row>
    <row r="119" spans="1:77" ht="15">
      <c r="A119" s="15">
        <v>10406</v>
      </c>
      <c r="B119" s="48" t="s">
        <v>126</v>
      </c>
      <c r="C119" s="87">
        <v>0.465</v>
      </c>
      <c r="D119" s="84">
        <v>0.437</v>
      </c>
      <c r="E119" s="85">
        <v>0.465</v>
      </c>
      <c r="F119" s="88">
        <v>0.458</v>
      </c>
      <c r="G119" s="26">
        <v>0.5228825136612022</v>
      </c>
      <c r="H119" s="29">
        <v>0.7034018264840184</v>
      </c>
      <c r="I119" s="27">
        <v>0.7178454337899545</v>
      </c>
      <c r="J119" s="29">
        <v>0.663131033697632</v>
      </c>
      <c r="K119" s="27">
        <v>0.6684357305936074</v>
      </c>
      <c r="L119" s="29">
        <v>0.6737833333333335</v>
      </c>
      <c r="M119" s="27">
        <v>0.6791731735159817</v>
      </c>
      <c r="N119" s="29">
        <v>0.6846067850637523</v>
      </c>
      <c r="O119" s="27">
        <v>0.6900840182648403</v>
      </c>
      <c r="P119" s="29">
        <v>0.6956046803652968</v>
      </c>
      <c r="Q119" s="27">
        <v>0.7011696347031965</v>
      </c>
      <c r="R119" s="29">
        <v>0.7067786885245902</v>
      </c>
      <c r="S119" s="27">
        <v>0.7124332191780821</v>
      </c>
      <c r="T119" s="27">
        <v>0.7181324200913242</v>
      </c>
      <c r="U119" s="29">
        <v>0.7238773972602739</v>
      </c>
      <c r="V119" s="31">
        <v>0</v>
      </c>
      <c r="W119" s="7">
        <v>0</v>
      </c>
      <c r="X119" s="6">
        <v>0</v>
      </c>
      <c r="Y119" s="7">
        <v>0</v>
      </c>
      <c r="Z119" s="6">
        <v>0</v>
      </c>
      <c r="AA119" s="7">
        <v>0</v>
      </c>
      <c r="AB119" s="6">
        <v>0</v>
      </c>
      <c r="AC119" s="7">
        <v>0</v>
      </c>
      <c r="AD119" s="6">
        <v>0</v>
      </c>
      <c r="AE119" s="7">
        <v>0</v>
      </c>
      <c r="AF119" s="6">
        <v>0</v>
      </c>
      <c r="AG119" s="7">
        <v>0</v>
      </c>
      <c r="AH119" s="7">
        <v>0</v>
      </c>
      <c r="AI119" s="8">
        <v>0</v>
      </c>
      <c r="AJ119" s="31">
        <v>0</v>
      </c>
      <c r="AK119" s="7">
        <v>0</v>
      </c>
      <c r="AL119" s="6">
        <v>0</v>
      </c>
      <c r="AM119" s="7">
        <v>0</v>
      </c>
      <c r="AN119" s="6">
        <v>0</v>
      </c>
      <c r="AO119" s="7">
        <v>0</v>
      </c>
      <c r="AP119" s="8">
        <v>0</v>
      </c>
      <c r="AQ119" s="24">
        <v>0</v>
      </c>
      <c r="AR119" s="21">
        <v>0</v>
      </c>
      <c r="AS119" s="21">
        <v>0</v>
      </c>
      <c r="AT119" s="25">
        <v>0</v>
      </c>
      <c r="AU119" s="21">
        <v>0</v>
      </c>
      <c r="AV119" s="25">
        <v>0</v>
      </c>
      <c r="AW119" s="47">
        <v>0</v>
      </c>
      <c r="AX119" s="24">
        <v>0</v>
      </c>
      <c r="AY119" s="21">
        <v>0</v>
      </c>
      <c r="AZ119" s="25">
        <v>0</v>
      </c>
      <c r="BA119" s="21">
        <v>0</v>
      </c>
      <c r="BB119" s="25">
        <v>0</v>
      </c>
      <c r="BC119" s="21">
        <v>0</v>
      </c>
      <c r="BD119" s="22">
        <v>0</v>
      </c>
      <c r="BE119" s="119">
        <v>0</v>
      </c>
      <c r="BF119" s="31">
        <v>0</v>
      </c>
      <c r="BG119" s="7">
        <v>0</v>
      </c>
      <c r="BH119" s="6">
        <v>0.013</v>
      </c>
      <c r="BI119" s="7">
        <v>0</v>
      </c>
      <c r="BJ119" s="6">
        <v>0</v>
      </c>
      <c r="BK119" s="7">
        <v>0</v>
      </c>
      <c r="BL119" s="7">
        <v>0</v>
      </c>
      <c r="BM119" s="10">
        <v>0</v>
      </c>
      <c r="BN119" s="9">
        <v>0</v>
      </c>
      <c r="BO119" s="6">
        <v>0</v>
      </c>
      <c r="BP119" s="7">
        <v>0</v>
      </c>
      <c r="BQ119" s="6">
        <v>0</v>
      </c>
      <c r="BR119" s="7">
        <v>0</v>
      </c>
      <c r="BS119" s="3">
        <v>0</v>
      </c>
      <c r="BT119" s="60">
        <v>0</v>
      </c>
      <c r="BU119" s="41">
        <v>0</v>
      </c>
      <c r="BV119" s="24">
        <v>0</v>
      </c>
      <c r="BW119" s="21">
        <v>0</v>
      </c>
      <c r="BX119" s="21">
        <v>0</v>
      </c>
      <c r="BY119" s="22">
        <v>0</v>
      </c>
    </row>
    <row r="120" spans="1:77" ht="15">
      <c r="A120" s="15">
        <v>10408</v>
      </c>
      <c r="B120" s="48" t="s">
        <v>127</v>
      </c>
      <c r="C120" s="87">
        <v>1.55</v>
      </c>
      <c r="D120" s="84">
        <v>1.457</v>
      </c>
      <c r="E120" s="85">
        <v>1.55</v>
      </c>
      <c r="F120" s="88">
        <v>1.527</v>
      </c>
      <c r="G120" s="26">
        <v>1.260132058287796</v>
      </c>
      <c r="H120" s="29">
        <v>1.640497488584475</v>
      </c>
      <c r="I120" s="27">
        <v>1.6404974885844752</v>
      </c>
      <c r="J120" s="29">
        <v>1.6385613615664845</v>
      </c>
      <c r="K120" s="27">
        <v>1.638023173515982</v>
      </c>
      <c r="L120" s="29">
        <v>1.6380230593607303</v>
      </c>
      <c r="M120" s="27">
        <v>1.6380232876712328</v>
      </c>
      <c r="N120" s="29">
        <v>1.638561475409836</v>
      </c>
      <c r="O120" s="27">
        <v>1.6380234018264839</v>
      </c>
      <c r="P120" s="29">
        <v>1.638023287671233</v>
      </c>
      <c r="Q120" s="27">
        <v>1.638023173515982</v>
      </c>
      <c r="R120" s="29">
        <v>1.6385612477231328</v>
      </c>
      <c r="S120" s="27">
        <v>1.6380234018264839</v>
      </c>
      <c r="T120" s="27">
        <v>1.6380234018264839</v>
      </c>
      <c r="U120" s="29">
        <v>1.6380234018264839</v>
      </c>
      <c r="V120" s="31">
        <v>0</v>
      </c>
      <c r="W120" s="7">
        <v>0</v>
      </c>
      <c r="X120" s="6">
        <v>0</v>
      </c>
      <c r="Y120" s="7">
        <v>0</v>
      </c>
      <c r="Z120" s="6">
        <v>0</v>
      </c>
      <c r="AA120" s="7">
        <v>0</v>
      </c>
      <c r="AB120" s="6">
        <v>0</v>
      </c>
      <c r="AC120" s="7">
        <v>0</v>
      </c>
      <c r="AD120" s="6">
        <v>0</v>
      </c>
      <c r="AE120" s="7">
        <v>0</v>
      </c>
      <c r="AF120" s="6">
        <v>0</v>
      </c>
      <c r="AG120" s="7">
        <v>0</v>
      </c>
      <c r="AH120" s="7">
        <v>0</v>
      </c>
      <c r="AI120" s="8">
        <v>0</v>
      </c>
      <c r="AJ120" s="31">
        <v>0</v>
      </c>
      <c r="AK120" s="7">
        <v>0</v>
      </c>
      <c r="AL120" s="6">
        <v>0</v>
      </c>
      <c r="AM120" s="7">
        <v>0</v>
      </c>
      <c r="AN120" s="6">
        <v>0</v>
      </c>
      <c r="AO120" s="7">
        <v>0</v>
      </c>
      <c r="AP120" s="8">
        <v>0</v>
      </c>
      <c r="AQ120" s="24">
        <v>0</v>
      </c>
      <c r="AR120" s="21">
        <v>0</v>
      </c>
      <c r="AS120" s="21">
        <v>0</v>
      </c>
      <c r="AT120" s="25">
        <v>0</v>
      </c>
      <c r="AU120" s="21">
        <v>0</v>
      </c>
      <c r="AV120" s="25">
        <v>0</v>
      </c>
      <c r="AW120" s="47">
        <v>0</v>
      </c>
      <c r="AX120" s="24">
        <v>0</v>
      </c>
      <c r="AY120" s="21">
        <v>0</v>
      </c>
      <c r="AZ120" s="25">
        <v>0</v>
      </c>
      <c r="BA120" s="21">
        <v>0</v>
      </c>
      <c r="BB120" s="25">
        <v>0</v>
      </c>
      <c r="BC120" s="21">
        <v>0</v>
      </c>
      <c r="BD120" s="22">
        <v>0</v>
      </c>
      <c r="BE120" s="119">
        <v>0</v>
      </c>
      <c r="BF120" s="31">
        <v>0.009</v>
      </c>
      <c r="BG120" s="7">
        <v>0.003</v>
      </c>
      <c r="BH120" s="6">
        <v>0</v>
      </c>
      <c r="BI120" s="7">
        <v>0.024</v>
      </c>
      <c r="BJ120" s="6">
        <v>0.015</v>
      </c>
      <c r="BK120" s="7">
        <v>0.0195</v>
      </c>
      <c r="BL120" s="7">
        <v>0.0195</v>
      </c>
      <c r="BM120" s="10">
        <v>0.00975</v>
      </c>
      <c r="BN120" s="9">
        <v>0</v>
      </c>
      <c r="BO120" s="6">
        <v>0</v>
      </c>
      <c r="BP120" s="7">
        <v>0</v>
      </c>
      <c r="BQ120" s="6">
        <v>0</v>
      </c>
      <c r="BR120" s="7">
        <v>0</v>
      </c>
      <c r="BS120" s="3">
        <v>0</v>
      </c>
      <c r="BT120" s="60">
        <v>0</v>
      </c>
      <c r="BU120" s="41">
        <v>0</v>
      </c>
      <c r="BV120" s="24">
        <v>0</v>
      </c>
      <c r="BW120" s="21">
        <v>0</v>
      </c>
      <c r="BX120" s="21">
        <v>0</v>
      </c>
      <c r="BY120" s="22">
        <v>0</v>
      </c>
    </row>
    <row r="121" spans="1:77" ht="15">
      <c r="A121" s="15">
        <v>10409</v>
      </c>
      <c r="B121" s="48" t="s">
        <v>128</v>
      </c>
      <c r="C121" s="87">
        <v>20.726</v>
      </c>
      <c r="D121" s="84">
        <v>19.48</v>
      </c>
      <c r="E121" s="85">
        <v>20.726</v>
      </c>
      <c r="F121" s="88">
        <v>20.421</v>
      </c>
      <c r="G121" s="26">
        <v>19.950478142076502</v>
      </c>
      <c r="H121" s="29">
        <v>21.266936529680365</v>
      </c>
      <c r="I121" s="27">
        <v>25.485007305936072</v>
      </c>
      <c r="J121" s="29">
        <v>26.706295651183975</v>
      </c>
      <c r="K121" s="27">
        <v>26.70218584474886</v>
      </c>
      <c r="L121" s="29">
        <v>26.70218607305936</v>
      </c>
      <c r="M121" s="27">
        <v>26.70218595890411</v>
      </c>
      <c r="N121" s="29">
        <v>26.706295765027324</v>
      </c>
      <c r="O121" s="27">
        <v>26.702185844748865</v>
      </c>
      <c r="P121" s="29">
        <v>26.702185844748865</v>
      </c>
      <c r="Q121" s="27">
        <v>26.70218584474886</v>
      </c>
      <c r="R121" s="29">
        <v>26.706296106557378</v>
      </c>
      <c r="S121" s="27">
        <v>26.70218584474886</v>
      </c>
      <c r="T121" s="27">
        <v>26.70218584474886</v>
      </c>
      <c r="U121" s="29">
        <v>26.702185844748865</v>
      </c>
      <c r="V121" s="31">
        <v>0</v>
      </c>
      <c r="W121" s="7">
        <v>0</v>
      </c>
      <c r="X121" s="6">
        <v>0</v>
      </c>
      <c r="Y121" s="7">
        <v>0</v>
      </c>
      <c r="Z121" s="6">
        <v>0</v>
      </c>
      <c r="AA121" s="7">
        <v>0</v>
      </c>
      <c r="AB121" s="6">
        <v>0</v>
      </c>
      <c r="AC121" s="7">
        <v>0</v>
      </c>
      <c r="AD121" s="6">
        <v>0</v>
      </c>
      <c r="AE121" s="7">
        <v>0</v>
      </c>
      <c r="AF121" s="6">
        <v>0</v>
      </c>
      <c r="AG121" s="7">
        <v>0</v>
      </c>
      <c r="AH121" s="7">
        <v>0</v>
      </c>
      <c r="AI121" s="8">
        <v>0</v>
      </c>
      <c r="AJ121" s="31">
        <v>0</v>
      </c>
      <c r="AK121" s="7">
        <v>0</v>
      </c>
      <c r="AL121" s="6">
        <v>0</v>
      </c>
      <c r="AM121" s="7">
        <v>0</v>
      </c>
      <c r="AN121" s="6">
        <v>0</v>
      </c>
      <c r="AO121" s="7">
        <v>0</v>
      </c>
      <c r="AP121" s="8">
        <v>0</v>
      </c>
      <c r="AQ121" s="24">
        <v>0</v>
      </c>
      <c r="AR121" s="21">
        <v>0</v>
      </c>
      <c r="AS121" s="21">
        <v>0</v>
      </c>
      <c r="AT121" s="25">
        <v>0</v>
      </c>
      <c r="AU121" s="21">
        <v>0</v>
      </c>
      <c r="AV121" s="25">
        <v>0</v>
      </c>
      <c r="AW121" s="47">
        <v>0</v>
      </c>
      <c r="AX121" s="24">
        <v>0</v>
      </c>
      <c r="AY121" s="21">
        <v>0</v>
      </c>
      <c r="AZ121" s="25">
        <v>0</v>
      </c>
      <c r="BA121" s="21">
        <v>0</v>
      </c>
      <c r="BB121" s="25">
        <v>0</v>
      </c>
      <c r="BC121" s="21">
        <v>0</v>
      </c>
      <c r="BD121" s="22">
        <v>0</v>
      </c>
      <c r="BE121" s="119">
        <v>0</v>
      </c>
      <c r="BF121" s="31">
        <v>0.052</v>
      </c>
      <c r="BG121" s="7">
        <v>0.909</v>
      </c>
      <c r="BH121" s="6">
        <v>0.201</v>
      </c>
      <c r="BI121" s="7">
        <v>0.127</v>
      </c>
      <c r="BJ121" s="6">
        <v>0.313</v>
      </c>
      <c r="BK121" s="7">
        <v>0.22000000000000003</v>
      </c>
      <c r="BL121" s="7">
        <v>0.22000000000000003</v>
      </c>
      <c r="BM121" s="10">
        <v>0.11000000000000001</v>
      </c>
      <c r="BN121" s="9">
        <v>0</v>
      </c>
      <c r="BO121" s="6">
        <v>0</v>
      </c>
      <c r="BP121" s="7">
        <v>0</v>
      </c>
      <c r="BQ121" s="6">
        <v>0</v>
      </c>
      <c r="BR121" s="7">
        <v>0</v>
      </c>
      <c r="BS121" s="3">
        <v>0</v>
      </c>
      <c r="BT121" s="60">
        <v>0</v>
      </c>
      <c r="BU121" s="41">
        <v>0</v>
      </c>
      <c r="BV121" s="24">
        <v>0</v>
      </c>
      <c r="BW121" s="21">
        <v>0</v>
      </c>
      <c r="BX121" s="21">
        <v>0</v>
      </c>
      <c r="BY121" s="22">
        <v>0</v>
      </c>
    </row>
    <row r="122" spans="1:77" ht="15">
      <c r="A122" s="15">
        <v>10426</v>
      </c>
      <c r="B122" s="48" t="s">
        <v>129</v>
      </c>
      <c r="C122" s="87">
        <v>35.595</v>
      </c>
      <c r="D122" s="84">
        <v>33.455</v>
      </c>
      <c r="E122" s="85">
        <v>37.084</v>
      </c>
      <c r="F122" s="88">
        <v>36.539</v>
      </c>
      <c r="G122" s="26">
        <v>21.31773679417122</v>
      </c>
      <c r="H122" s="29">
        <v>15.818367123287665</v>
      </c>
      <c r="I122" s="27">
        <v>15.818367123287665</v>
      </c>
      <c r="J122" s="29">
        <v>31.69593294626594</v>
      </c>
      <c r="K122" s="27">
        <v>37.08412009132419</v>
      </c>
      <c r="L122" s="29">
        <v>42.123846347031964</v>
      </c>
      <c r="M122" s="27">
        <v>41.37453127853881</v>
      </c>
      <c r="N122" s="29">
        <v>42.63035917577414</v>
      </c>
      <c r="O122" s="27">
        <v>42.695079109589045</v>
      </c>
      <c r="P122" s="29">
        <v>42.695079109589045</v>
      </c>
      <c r="Q122" s="27">
        <v>42.695079109589045</v>
      </c>
      <c r="R122" s="29">
        <v>42.63035917577414</v>
      </c>
      <c r="S122" s="27">
        <v>42.695079109589045</v>
      </c>
      <c r="T122" s="27">
        <v>42.695079109589045</v>
      </c>
      <c r="U122" s="29">
        <v>42.695079109589045</v>
      </c>
      <c r="V122" s="31">
        <v>0</v>
      </c>
      <c r="W122" s="7">
        <v>0</v>
      </c>
      <c r="X122" s="6">
        <v>0</v>
      </c>
      <c r="Y122" s="7">
        <v>0</v>
      </c>
      <c r="Z122" s="6">
        <v>0</v>
      </c>
      <c r="AA122" s="7">
        <v>0</v>
      </c>
      <c r="AB122" s="6">
        <v>0</v>
      </c>
      <c r="AC122" s="7">
        <v>0</v>
      </c>
      <c r="AD122" s="6">
        <v>0</v>
      </c>
      <c r="AE122" s="7">
        <v>0</v>
      </c>
      <c r="AF122" s="6">
        <v>0</v>
      </c>
      <c r="AG122" s="7">
        <v>0</v>
      </c>
      <c r="AH122" s="7">
        <v>0</v>
      </c>
      <c r="AI122" s="8">
        <v>0</v>
      </c>
      <c r="AJ122" s="31">
        <v>0</v>
      </c>
      <c r="AK122" s="7">
        <v>0</v>
      </c>
      <c r="AL122" s="6">
        <v>0</v>
      </c>
      <c r="AM122" s="7">
        <v>0</v>
      </c>
      <c r="AN122" s="6">
        <v>0</v>
      </c>
      <c r="AO122" s="7">
        <v>0</v>
      </c>
      <c r="AP122" s="8">
        <v>0</v>
      </c>
      <c r="AQ122" s="24">
        <v>0</v>
      </c>
      <c r="AR122" s="21">
        <v>0</v>
      </c>
      <c r="AS122" s="21">
        <v>0</v>
      </c>
      <c r="AT122" s="25">
        <v>0</v>
      </c>
      <c r="AU122" s="21">
        <v>0</v>
      </c>
      <c r="AV122" s="25">
        <v>0</v>
      </c>
      <c r="AW122" s="47">
        <v>0</v>
      </c>
      <c r="AX122" s="24">
        <v>0</v>
      </c>
      <c r="AY122" s="21">
        <v>0</v>
      </c>
      <c r="AZ122" s="25">
        <v>0</v>
      </c>
      <c r="BA122" s="21">
        <v>0</v>
      </c>
      <c r="BB122" s="25">
        <v>0</v>
      </c>
      <c r="BC122" s="21">
        <v>0</v>
      </c>
      <c r="BD122" s="22">
        <v>0</v>
      </c>
      <c r="BE122" s="119">
        <v>0</v>
      </c>
      <c r="BF122" s="31">
        <v>0.011</v>
      </c>
      <c r="BG122" s="7">
        <v>0.004</v>
      </c>
      <c r="BH122" s="6">
        <v>0.176</v>
      </c>
      <c r="BI122" s="7">
        <v>0.298</v>
      </c>
      <c r="BJ122" s="6">
        <v>0.116</v>
      </c>
      <c r="BK122" s="7">
        <v>0.207</v>
      </c>
      <c r="BL122" s="7">
        <v>0.207</v>
      </c>
      <c r="BM122" s="10">
        <v>0.1035</v>
      </c>
      <c r="BN122" s="9">
        <v>0</v>
      </c>
      <c r="BO122" s="6">
        <v>0</v>
      </c>
      <c r="BP122" s="7">
        <v>0</v>
      </c>
      <c r="BQ122" s="6">
        <v>0</v>
      </c>
      <c r="BR122" s="7">
        <v>0</v>
      </c>
      <c r="BS122" s="3">
        <v>0</v>
      </c>
      <c r="BT122" s="60">
        <v>0</v>
      </c>
      <c r="BU122" s="41">
        <v>0</v>
      </c>
      <c r="BV122" s="24">
        <v>0</v>
      </c>
      <c r="BW122" s="21">
        <v>0</v>
      </c>
      <c r="BX122" s="21">
        <v>0</v>
      </c>
      <c r="BY122" s="22">
        <v>0</v>
      </c>
    </row>
    <row r="123" spans="1:77" ht="15">
      <c r="A123" s="15">
        <v>10434</v>
      </c>
      <c r="B123" s="48" t="s">
        <v>130</v>
      </c>
      <c r="C123" s="87">
        <v>27.562</v>
      </c>
      <c r="D123" s="84">
        <v>25.905</v>
      </c>
      <c r="E123" s="85">
        <v>27.562</v>
      </c>
      <c r="F123" s="88">
        <v>27.157</v>
      </c>
      <c r="G123" s="26">
        <v>26.45469034608379</v>
      </c>
      <c r="H123" s="29">
        <v>26.33765662100457</v>
      </c>
      <c r="I123" s="27">
        <v>26.469575228310493</v>
      </c>
      <c r="J123" s="29">
        <v>27.193472677595622</v>
      </c>
      <c r="K123" s="27">
        <v>27.383004452054795</v>
      </c>
      <c r="L123" s="29">
        <v>27.49997888127854</v>
      </c>
      <c r="M123" s="27">
        <v>27.64431700913242</v>
      </c>
      <c r="N123" s="29">
        <v>27.79475887978142</v>
      </c>
      <c r="O123" s="27">
        <v>27.905629452054797</v>
      </c>
      <c r="P123" s="29">
        <v>28.096643721461188</v>
      </c>
      <c r="Q123" s="27">
        <v>28.16694589041096</v>
      </c>
      <c r="R123" s="29">
        <v>28.398009448998174</v>
      </c>
      <c r="S123" s="27">
        <v>28.428258675799082</v>
      </c>
      <c r="T123" s="27">
        <v>28.68957191780822</v>
      </c>
      <c r="U123" s="29">
        <v>28.728305707762555</v>
      </c>
      <c r="V123" s="31">
        <v>0</v>
      </c>
      <c r="W123" s="7">
        <v>0</v>
      </c>
      <c r="X123" s="6">
        <v>0</v>
      </c>
      <c r="Y123" s="7">
        <v>0</v>
      </c>
      <c r="Z123" s="6">
        <v>0</v>
      </c>
      <c r="AA123" s="7">
        <v>0</v>
      </c>
      <c r="AB123" s="6">
        <v>0</v>
      </c>
      <c r="AC123" s="7">
        <v>0</v>
      </c>
      <c r="AD123" s="6">
        <v>0</v>
      </c>
      <c r="AE123" s="7">
        <v>0</v>
      </c>
      <c r="AF123" s="6">
        <v>0</v>
      </c>
      <c r="AG123" s="7">
        <v>0</v>
      </c>
      <c r="AH123" s="7">
        <v>0</v>
      </c>
      <c r="AI123" s="8">
        <v>0</v>
      </c>
      <c r="AJ123" s="31">
        <v>0</v>
      </c>
      <c r="AK123" s="7">
        <v>0</v>
      </c>
      <c r="AL123" s="6">
        <v>0</v>
      </c>
      <c r="AM123" s="7">
        <v>0</v>
      </c>
      <c r="AN123" s="6">
        <v>0</v>
      </c>
      <c r="AO123" s="7">
        <v>0</v>
      </c>
      <c r="AP123" s="8">
        <v>0</v>
      </c>
      <c r="AQ123" s="24">
        <v>0</v>
      </c>
      <c r="AR123" s="21">
        <v>0</v>
      </c>
      <c r="AS123" s="21">
        <v>0</v>
      </c>
      <c r="AT123" s="25">
        <v>0</v>
      </c>
      <c r="AU123" s="21">
        <v>0</v>
      </c>
      <c r="AV123" s="25">
        <v>0</v>
      </c>
      <c r="AW123" s="47">
        <v>0</v>
      </c>
      <c r="AX123" s="24">
        <v>0</v>
      </c>
      <c r="AY123" s="21">
        <v>0</v>
      </c>
      <c r="AZ123" s="25">
        <v>0</v>
      </c>
      <c r="BA123" s="21">
        <v>0</v>
      </c>
      <c r="BB123" s="25">
        <v>0</v>
      </c>
      <c r="BC123" s="21">
        <v>0</v>
      </c>
      <c r="BD123" s="22">
        <v>0</v>
      </c>
      <c r="BE123" s="119">
        <v>0</v>
      </c>
      <c r="BF123" s="31">
        <v>0.402</v>
      </c>
      <c r="BG123" s="7">
        <v>0.49</v>
      </c>
      <c r="BH123" s="6">
        <v>0.404</v>
      </c>
      <c r="BI123" s="7">
        <v>0.358</v>
      </c>
      <c r="BJ123" s="6">
        <v>0.206</v>
      </c>
      <c r="BK123" s="7">
        <v>0.282</v>
      </c>
      <c r="BL123" s="7">
        <v>0.282</v>
      </c>
      <c r="BM123" s="10">
        <v>0.141</v>
      </c>
      <c r="BN123" s="9">
        <v>0</v>
      </c>
      <c r="BO123" s="6">
        <v>0</v>
      </c>
      <c r="BP123" s="7">
        <v>0</v>
      </c>
      <c r="BQ123" s="6">
        <v>0</v>
      </c>
      <c r="BR123" s="7">
        <v>0</v>
      </c>
      <c r="BS123" s="3">
        <v>0</v>
      </c>
      <c r="BT123" s="60">
        <v>0</v>
      </c>
      <c r="BU123" s="41">
        <v>0</v>
      </c>
      <c r="BV123" s="24">
        <v>0</v>
      </c>
      <c r="BW123" s="21">
        <v>0</v>
      </c>
      <c r="BX123" s="21">
        <v>0</v>
      </c>
      <c r="BY123" s="22">
        <v>0</v>
      </c>
    </row>
    <row r="124" spans="1:77" ht="15">
      <c r="A124" s="15">
        <v>10436</v>
      </c>
      <c r="B124" s="48" t="s">
        <v>131</v>
      </c>
      <c r="C124" s="87">
        <v>19.438</v>
      </c>
      <c r="D124" s="84">
        <v>18.269</v>
      </c>
      <c r="E124" s="85">
        <v>19.438</v>
      </c>
      <c r="F124" s="88">
        <v>19.152</v>
      </c>
      <c r="G124" s="26">
        <v>19.95116120218579</v>
      </c>
      <c r="H124" s="29">
        <v>23.543560273972602</v>
      </c>
      <c r="I124" s="27">
        <v>23.73813207762557</v>
      </c>
      <c r="J124" s="29">
        <v>24.89758378870674</v>
      </c>
      <c r="K124" s="27">
        <v>25.147840068493146</v>
      </c>
      <c r="L124" s="29">
        <v>25.4053252283105</v>
      </c>
      <c r="M124" s="27">
        <v>25.65811289954338</v>
      </c>
      <c r="N124" s="29">
        <v>25.872522199453552</v>
      </c>
      <c r="O124" s="27">
        <v>26.13807591324201</v>
      </c>
      <c r="P124" s="29">
        <v>26.38686073059361</v>
      </c>
      <c r="Q124" s="27">
        <v>26.635530936073064</v>
      </c>
      <c r="R124" s="29">
        <v>26.86946083788707</v>
      </c>
      <c r="S124" s="27">
        <v>27.140830022831043</v>
      </c>
      <c r="T124" s="27">
        <v>27.420561187214613</v>
      </c>
      <c r="U124" s="29">
        <v>27.707478082191777</v>
      </c>
      <c r="V124" s="31">
        <v>0</v>
      </c>
      <c r="W124" s="7">
        <v>0</v>
      </c>
      <c r="X124" s="6">
        <v>0</v>
      </c>
      <c r="Y124" s="7">
        <v>0</v>
      </c>
      <c r="Z124" s="6">
        <v>0</v>
      </c>
      <c r="AA124" s="7">
        <v>0</v>
      </c>
      <c r="AB124" s="6">
        <v>0</v>
      </c>
      <c r="AC124" s="7">
        <v>0</v>
      </c>
      <c r="AD124" s="6">
        <v>0</v>
      </c>
      <c r="AE124" s="7">
        <v>0</v>
      </c>
      <c r="AF124" s="6">
        <v>0</v>
      </c>
      <c r="AG124" s="7">
        <v>0</v>
      </c>
      <c r="AH124" s="7">
        <v>0</v>
      </c>
      <c r="AI124" s="8">
        <v>0</v>
      </c>
      <c r="AJ124" s="31">
        <v>0</v>
      </c>
      <c r="AK124" s="7">
        <v>0</v>
      </c>
      <c r="AL124" s="6">
        <v>0</v>
      </c>
      <c r="AM124" s="7">
        <v>0</v>
      </c>
      <c r="AN124" s="6">
        <v>0</v>
      </c>
      <c r="AO124" s="7">
        <v>0</v>
      </c>
      <c r="AP124" s="8">
        <v>0</v>
      </c>
      <c r="AQ124" s="24">
        <v>0</v>
      </c>
      <c r="AR124" s="21">
        <v>0</v>
      </c>
      <c r="AS124" s="21">
        <v>0</v>
      </c>
      <c r="AT124" s="25">
        <v>0</v>
      </c>
      <c r="AU124" s="21">
        <v>0</v>
      </c>
      <c r="AV124" s="25">
        <v>0</v>
      </c>
      <c r="AW124" s="47">
        <v>0</v>
      </c>
      <c r="AX124" s="24">
        <v>0</v>
      </c>
      <c r="AY124" s="21">
        <v>0</v>
      </c>
      <c r="AZ124" s="25">
        <v>0</v>
      </c>
      <c r="BA124" s="21">
        <v>0</v>
      </c>
      <c r="BB124" s="25">
        <v>0</v>
      </c>
      <c r="BC124" s="21">
        <v>0</v>
      </c>
      <c r="BD124" s="22">
        <v>0</v>
      </c>
      <c r="BE124" s="119">
        <v>0</v>
      </c>
      <c r="BF124" s="31">
        <v>0.19</v>
      </c>
      <c r="BG124" s="7">
        <v>0.196</v>
      </c>
      <c r="BH124" s="6">
        <v>0.165</v>
      </c>
      <c r="BI124" s="7">
        <v>0.158</v>
      </c>
      <c r="BJ124" s="6">
        <v>0.135</v>
      </c>
      <c r="BK124" s="7">
        <v>0.14650000000000002</v>
      </c>
      <c r="BL124" s="7">
        <v>0.14650000000000002</v>
      </c>
      <c r="BM124" s="10">
        <v>0.07325000000000001</v>
      </c>
      <c r="BN124" s="9">
        <v>0</v>
      </c>
      <c r="BO124" s="6">
        <v>0</v>
      </c>
      <c r="BP124" s="7">
        <v>0</v>
      </c>
      <c r="BQ124" s="6">
        <v>0.003</v>
      </c>
      <c r="BR124" s="7">
        <v>0.001</v>
      </c>
      <c r="BS124" s="3">
        <v>0.002</v>
      </c>
      <c r="BT124" s="60">
        <v>0.002</v>
      </c>
      <c r="BU124" s="41">
        <v>0.001</v>
      </c>
      <c r="BV124" s="24">
        <v>0.004</v>
      </c>
      <c r="BW124" s="21">
        <v>0.006</v>
      </c>
      <c r="BX124" s="21">
        <v>0.009000000000000001</v>
      </c>
      <c r="BY124" s="22">
        <v>0.005</v>
      </c>
    </row>
    <row r="125" spans="1:77" ht="15">
      <c r="A125" s="15">
        <v>10440</v>
      </c>
      <c r="B125" s="48" t="s">
        <v>132</v>
      </c>
      <c r="C125" s="87">
        <v>5.08</v>
      </c>
      <c r="D125" s="84">
        <v>4.775</v>
      </c>
      <c r="E125" s="85">
        <v>5.08</v>
      </c>
      <c r="F125" s="88">
        <v>5.005</v>
      </c>
      <c r="G125" s="26">
        <v>5.10655737704918</v>
      </c>
      <c r="H125" s="29">
        <v>5.167939954337899</v>
      </c>
      <c r="I125" s="27">
        <v>5.193996575342465</v>
      </c>
      <c r="J125" s="29">
        <v>5.251872495446266</v>
      </c>
      <c r="K125" s="27">
        <v>5.267794977168949</v>
      </c>
      <c r="L125" s="29">
        <v>5.283726712328766</v>
      </c>
      <c r="M125" s="27">
        <v>5.299706050228311</v>
      </c>
      <c r="N125" s="29">
        <v>5.315695469034608</v>
      </c>
      <c r="O125" s="27">
        <v>5.3318089041095895</v>
      </c>
      <c r="P125" s="29">
        <v>5.347932648401828</v>
      </c>
      <c r="Q125" s="27">
        <v>5.364104794520548</v>
      </c>
      <c r="R125" s="29">
        <v>5.380286885245902</v>
      </c>
      <c r="S125" s="27">
        <v>5.396594748858448</v>
      </c>
      <c r="T125" s="27">
        <v>5.412912671232877</v>
      </c>
      <c r="U125" s="29">
        <v>5.429279680365296</v>
      </c>
      <c r="V125" s="31">
        <v>0</v>
      </c>
      <c r="W125" s="7">
        <v>0</v>
      </c>
      <c r="X125" s="6">
        <v>0</v>
      </c>
      <c r="Y125" s="7">
        <v>0</v>
      </c>
      <c r="Z125" s="6">
        <v>0</v>
      </c>
      <c r="AA125" s="7">
        <v>0</v>
      </c>
      <c r="AB125" s="6">
        <v>0</v>
      </c>
      <c r="AC125" s="7">
        <v>0</v>
      </c>
      <c r="AD125" s="6">
        <v>0</v>
      </c>
      <c r="AE125" s="7">
        <v>0</v>
      </c>
      <c r="AF125" s="6">
        <v>0</v>
      </c>
      <c r="AG125" s="7">
        <v>0</v>
      </c>
      <c r="AH125" s="7">
        <v>0</v>
      </c>
      <c r="AI125" s="8">
        <v>0</v>
      </c>
      <c r="AJ125" s="31">
        <v>0</v>
      </c>
      <c r="AK125" s="7">
        <v>0</v>
      </c>
      <c r="AL125" s="6">
        <v>0</v>
      </c>
      <c r="AM125" s="7">
        <v>0</v>
      </c>
      <c r="AN125" s="6">
        <v>0</v>
      </c>
      <c r="AO125" s="7">
        <v>0</v>
      </c>
      <c r="AP125" s="8">
        <v>0</v>
      </c>
      <c r="AQ125" s="24">
        <v>0</v>
      </c>
      <c r="AR125" s="21">
        <v>0</v>
      </c>
      <c r="AS125" s="21">
        <v>0</v>
      </c>
      <c r="AT125" s="25">
        <v>0</v>
      </c>
      <c r="AU125" s="21">
        <v>0</v>
      </c>
      <c r="AV125" s="25">
        <v>0</v>
      </c>
      <c r="AW125" s="47">
        <v>0</v>
      </c>
      <c r="AX125" s="24">
        <v>0</v>
      </c>
      <c r="AY125" s="21">
        <v>0</v>
      </c>
      <c r="AZ125" s="25">
        <v>0</v>
      </c>
      <c r="BA125" s="21">
        <v>0</v>
      </c>
      <c r="BB125" s="25">
        <v>0</v>
      </c>
      <c r="BC125" s="21">
        <v>0</v>
      </c>
      <c r="BD125" s="22">
        <v>0</v>
      </c>
      <c r="BE125" s="119">
        <v>0</v>
      </c>
      <c r="BF125" s="31">
        <v>0.043</v>
      </c>
      <c r="BG125" s="7">
        <v>0.042</v>
      </c>
      <c r="BH125" s="6">
        <v>0.032</v>
      </c>
      <c r="BI125" s="7">
        <v>0.031</v>
      </c>
      <c r="BJ125" s="6">
        <v>0.027</v>
      </c>
      <c r="BK125" s="7">
        <v>0.028999999999999998</v>
      </c>
      <c r="BL125" s="7">
        <v>0.028999999999999998</v>
      </c>
      <c r="BM125" s="10">
        <v>0.014499999999999999</v>
      </c>
      <c r="BN125" s="9">
        <v>0</v>
      </c>
      <c r="BO125" s="6">
        <v>0</v>
      </c>
      <c r="BP125" s="7">
        <v>0</v>
      </c>
      <c r="BQ125" s="6">
        <v>0</v>
      </c>
      <c r="BR125" s="7">
        <v>0</v>
      </c>
      <c r="BS125" s="3">
        <v>0</v>
      </c>
      <c r="BT125" s="60">
        <v>0</v>
      </c>
      <c r="BU125" s="41">
        <v>0</v>
      </c>
      <c r="BV125" s="24">
        <v>0</v>
      </c>
      <c r="BW125" s="21">
        <v>0</v>
      </c>
      <c r="BX125" s="21">
        <v>0</v>
      </c>
      <c r="BY125" s="22">
        <v>0</v>
      </c>
    </row>
    <row r="126" spans="1:77" ht="15">
      <c r="A126" s="15">
        <v>10442</v>
      </c>
      <c r="B126" s="48" t="s">
        <v>133</v>
      </c>
      <c r="C126" s="87">
        <v>13.596</v>
      </c>
      <c r="D126" s="84">
        <v>12.779</v>
      </c>
      <c r="E126" s="85">
        <v>13.596</v>
      </c>
      <c r="F126" s="88">
        <v>13.396</v>
      </c>
      <c r="G126" s="26">
        <v>12.956284153005464</v>
      </c>
      <c r="H126" s="29">
        <v>11.584278538812786</v>
      </c>
      <c r="I126" s="27">
        <v>11.459271118721457</v>
      </c>
      <c r="J126" s="29">
        <v>12.584376707650275</v>
      </c>
      <c r="K126" s="27">
        <v>12.634322945205477</v>
      </c>
      <c r="L126" s="29">
        <v>12.650945776255709</v>
      </c>
      <c r="M126" s="27">
        <v>12.65775719178082</v>
      </c>
      <c r="N126" s="29">
        <v>12.60525683060109</v>
      </c>
      <c r="O126" s="27">
        <v>12.60309988584475</v>
      </c>
      <c r="P126" s="29">
        <v>12.57737762557078</v>
      </c>
      <c r="Q126" s="27">
        <v>12.582582534246578</v>
      </c>
      <c r="R126" s="29">
        <v>12.495312044626596</v>
      </c>
      <c r="S126" s="27">
        <v>12.494086643835615</v>
      </c>
      <c r="T126" s="27">
        <v>12.525495205479453</v>
      </c>
      <c r="U126" s="29">
        <v>12.521753082191783</v>
      </c>
      <c r="V126" s="31">
        <v>0</v>
      </c>
      <c r="W126" s="7">
        <v>0</v>
      </c>
      <c r="X126" s="6">
        <v>0</v>
      </c>
      <c r="Y126" s="7">
        <v>0</v>
      </c>
      <c r="Z126" s="6">
        <v>0</v>
      </c>
      <c r="AA126" s="7">
        <v>0</v>
      </c>
      <c r="AB126" s="6">
        <v>0</v>
      </c>
      <c r="AC126" s="7">
        <v>0</v>
      </c>
      <c r="AD126" s="6">
        <v>0</v>
      </c>
      <c r="AE126" s="7">
        <v>0</v>
      </c>
      <c r="AF126" s="6">
        <v>0</v>
      </c>
      <c r="AG126" s="7">
        <v>0</v>
      </c>
      <c r="AH126" s="7">
        <v>0</v>
      </c>
      <c r="AI126" s="8">
        <v>0</v>
      </c>
      <c r="AJ126" s="31">
        <v>0</v>
      </c>
      <c r="AK126" s="7">
        <v>0</v>
      </c>
      <c r="AL126" s="6">
        <v>0</v>
      </c>
      <c r="AM126" s="7">
        <v>0</v>
      </c>
      <c r="AN126" s="6">
        <v>0</v>
      </c>
      <c r="AO126" s="7">
        <v>0</v>
      </c>
      <c r="AP126" s="8">
        <v>0</v>
      </c>
      <c r="AQ126" s="24">
        <v>0</v>
      </c>
      <c r="AR126" s="21">
        <v>0</v>
      </c>
      <c r="AS126" s="21">
        <v>0</v>
      </c>
      <c r="AT126" s="25">
        <v>0</v>
      </c>
      <c r="AU126" s="21">
        <v>0</v>
      </c>
      <c r="AV126" s="25">
        <v>0</v>
      </c>
      <c r="AW126" s="47">
        <v>0</v>
      </c>
      <c r="AX126" s="24">
        <v>0</v>
      </c>
      <c r="AY126" s="21">
        <v>0</v>
      </c>
      <c r="AZ126" s="25">
        <v>0</v>
      </c>
      <c r="BA126" s="21">
        <v>0</v>
      </c>
      <c r="BB126" s="25">
        <v>0</v>
      </c>
      <c r="BC126" s="21">
        <v>0</v>
      </c>
      <c r="BD126" s="22">
        <v>0</v>
      </c>
      <c r="BE126" s="119">
        <v>0</v>
      </c>
      <c r="BF126" s="31">
        <v>0.236</v>
      </c>
      <c r="BG126" s="7">
        <v>0.225</v>
      </c>
      <c r="BH126" s="6">
        <v>0.165</v>
      </c>
      <c r="BI126" s="7">
        <v>0.064</v>
      </c>
      <c r="BJ126" s="6">
        <v>0.093</v>
      </c>
      <c r="BK126" s="7">
        <v>0.0785</v>
      </c>
      <c r="BL126" s="7">
        <v>0.0785</v>
      </c>
      <c r="BM126" s="10">
        <v>0.03925</v>
      </c>
      <c r="BN126" s="9">
        <v>0.005</v>
      </c>
      <c r="BO126" s="6">
        <v>0</v>
      </c>
      <c r="BP126" s="7">
        <v>0</v>
      </c>
      <c r="BQ126" s="6">
        <v>0</v>
      </c>
      <c r="BR126" s="7">
        <v>0</v>
      </c>
      <c r="BS126" s="3">
        <v>0</v>
      </c>
      <c r="BT126" s="60">
        <v>0</v>
      </c>
      <c r="BU126" s="41">
        <v>0</v>
      </c>
      <c r="BV126" s="24">
        <v>0.005</v>
      </c>
      <c r="BW126" s="21">
        <v>0.005</v>
      </c>
      <c r="BX126" s="21">
        <v>0.005</v>
      </c>
      <c r="BY126" s="22">
        <v>0</v>
      </c>
    </row>
    <row r="127" spans="1:77" ht="15">
      <c r="A127" s="15">
        <v>10446</v>
      </c>
      <c r="B127" s="48" t="s">
        <v>134</v>
      </c>
      <c r="C127" s="87">
        <v>97.2</v>
      </c>
      <c r="D127" s="84">
        <v>91.356</v>
      </c>
      <c r="E127" s="85">
        <v>97.2</v>
      </c>
      <c r="F127" s="88">
        <v>95.771</v>
      </c>
      <c r="G127" s="26">
        <v>97.45275500910746</v>
      </c>
      <c r="H127" s="29">
        <v>99.46641015981734</v>
      </c>
      <c r="I127" s="27">
        <v>101.62078401826484</v>
      </c>
      <c r="J127" s="29">
        <v>97.0088825136612</v>
      </c>
      <c r="K127" s="27">
        <v>99.70131152968037</v>
      </c>
      <c r="L127" s="29">
        <v>101.28725570776254</v>
      </c>
      <c r="M127" s="27">
        <v>103.63965844748859</v>
      </c>
      <c r="N127" s="29">
        <v>105.85204792805101</v>
      </c>
      <c r="O127" s="27">
        <v>106.34987602739726</v>
      </c>
      <c r="P127" s="29">
        <v>106.61735125570775</v>
      </c>
      <c r="Q127" s="27">
        <v>106.34987694063928</v>
      </c>
      <c r="R127" s="29">
        <v>106.37640289162114</v>
      </c>
      <c r="S127" s="27">
        <v>106.6173502283105</v>
      </c>
      <c r="T127" s="27">
        <v>106.34987625570777</v>
      </c>
      <c r="U127" s="29">
        <v>106.34987602739726</v>
      </c>
      <c r="V127" s="31">
        <v>0</v>
      </c>
      <c r="W127" s="7">
        <v>0</v>
      </c>
      <c r="X127" s="6">
        <v>0</v>
      </c>
      <c r="Y127" s="7">
        <v>0</v>
      </c>
      <c r="Z127" s="6">
        <v>0</v>
      </c>
      <c r="AA127" s="7">
        <v>0</v>
      </c>
      <c r="AB127" s="6">
        <v>0</v>
      </c>
      <c r="AC127" s="7">
        <v>0</v>
      </c>
      <c r="AD127" s="6">
        <v>0</v>
      </c>
      <c r="AE127" s="7">
        <v>0</v>
      </c>
      <c r="AF127" s="6">
        <v>0</v>
      </c>
      <c r="AG127" s="7">
        <v>0</v>
      </c>
      <c r="AH127" s="7">
        <v>0</v>
      </c>
      <c r="AI127" s="8">
        <v>0</v>
      </c>
      <c r="AJ127" s="31">
        <v>0</v>
      </c>
      <c r="AK127" s="7">
        <v>0</v>
      </c>
      <c r="AL127" s="6">
        <v>0</v>
      </c>
      <c r="AM127" s="7">
        <v>0</v>
      </c>
      <c r="AN127" s="6">
        <v>0</v>
      </c>
      <c r="AO127" s="7">
        <v>0</v>
      </c>
      <c r="AP127" s="8">
        <v>0</v>
      </c>
      <c r="AQ127" s="24">
        <v>0</v>
      </c>
      <c r="AR127" s="21">
        <v>0</v>
      </c>
      <c r="AS127" s="21">
        <v>0</v>
      </c>
      <c r="AT127" s="25">
        <v>0</v>
      </c>
      <c r="AU127" s="21">
        <v>0</v>
      </c>
      <c r="AV127" s="25">
        <v>0</v>
      </c>
      <c r="AW127" s="47">
        <v>0</v>
      </c>
      <c r="AX127" s="24">
        <v>0</v>
      </c>
      <c r="AY127" s="21">
        <v>0</v>
      </c>
      <c r="AZ127" s="25">
        <v>0</v>
      </c>
      <c r="BA127" s="21">
        <v>0</v>
      </c>
      <c r="BB127" s="25">
        <v>0</v>
      </c>
      <c r="BC127" s="21">
        <v>0</v>
      </c>
      <c r="BD127" s="22">
        <v>0</v>
      </c>
      <c r="BE127" s="119">
        <v>0</v>
      </c>
      <c r="BF127" s="31">
        <v>1.566</v>
      </c>
      <c r="BG127" s="7">
        <v>1.823</v>
      </c>
      <c r="BH127" s="6">
        <v>0.591</v>
      </c>
      <c r="BI127" s="7">
        <v>0.465</v>
      </c>
      <c r="BJ127" s="6">
        <v>0.423</v>
      </c>
      <c r="BK127" s="7">
        <v>0.44400000000000006</v>
      </c>
      <c r="BL127" s="7">
        <v>0.44400000000000006</v>
      </c>
      <c r="BM127" s="10">
        <v>0.22200000000000003</v>
      </c>
      <c r="BN127" s="9">
        <v>0</v>
      </c>
      <c r="BO127" s="6">
        <v>0</v>
      </c>
      <c r="BP127" s="7">
        <v>0</v>
      </c>
      <c r="BQ127" s="6">
        <v>0</v>
      </c>
      <c r="BR127" s="7">
        <v>0</v>
      </c>
      <c r="BS127" s="3">
        <v>0</v>
      </c>
      <c r="BT127" s="60">
        <v>0</v>
      </c>
      <c r="BU127" s="41">
        <v>0</v>
      </c>
      <c r="BV127" s="24">
        <v>0</v>
      </c>
      <c r="BW127" s="21">
        <v>0</v>
      </c>
      <c r="BX127" s="21">
        <v>0</v>
      </c>
      <c r="BY127" s="22">
        <v>0</v>
      </c>
    </row>
    <row r="128" spans="1:77" ht="15">
      <c r="A128" s="15">
        <v>10448</v>
      </c>
      <c r="B128" s="48" t="s">
        <v>135</v>
      </c>
      <c r="C128" s="87">
        <v>8.607999999999999</v>
      </c>
      <c r="D128" s="84">
        <v>8.09</v>
      </c>
      <c r="E128" s="85">
        <v>8.607999999999999</v>
      </c>
      <c r="F128" s="88">
        <v>8.481</v>
      </c>
      <c r="G128" s="26">
        <v>8.183173952641166</v>
      </c>
      <c r="H128" s="29">
        <v>8.235857876712329</v>
      </c>
      <c r="I128" s="27">
        <v>8.235857876712329</v>
      </c>
      <c r="J128" s="29">
        <v>8.240761270491802</v>
      </c>
      <c r="K128" s="27">
        <v>8.23585799086758</v>
      </c>
      <c r="L128" s="29">
        <v>8.235857762557078</v>
      </c>
      <c r="M128" s="27">
        <v>8.235857876712329</v>
      </c>
      <c r="N128" s="29">
        <v>8.2407610428051</v>
      </c>
      <c r="O128" s="27">
        <v>8.23585799086758</v>
      </c>
      <c r="P128" s="29">
        <v>8.235858105022832</v>
      </c>
      <c r="Q128" s="27">
        <v>8.23585799086758</v>
      </c>
      <c r="R128" s="29">
        <v>8.2407610428051</v>
      </c>
      <c r="S128" s="27">
        <v>8.235857876712329</v>
      </c>
      <c r="T128" s="27">
        <v>8.235857876712329</v>
      </c>
      <c r="U128" s="29">
        <v>8.23585799086758</v>
      </c>
      <c r="V128" s="31">
        <v>0</v>
      </c>
      <c r="W128" s="7">
        <v>0</v>
      </c>
      <c r="X128" s="6">
        <v>0</v>
      </c>
      <c r="Y128" s="7">
        <v>0</v>
      </c>
      <c r="Z128" s="6">
        <v>0</v>
      </c>
      <c r="AA128" s="7">
        <v>0</v>
      </c>
      <c r="AB128" s="6">
        <v>0</v>
      </c>
      <c r="AC128" s="7">
        <v>0</v>
      </c>
      <c r="AD128" s="6">
        <v>0</v>
      </c>
      <c r="AE128" s="7">
        <v>0</v>
      </c>
      <c r="AF128" s="6">
        <v>0</v>
      </c>
      <c r="AG128" s="7">
        <v>0</v>
      </c>
      <c r="AH128" s="7">
        <v>0</v>
      </c>
      <c r="AI128" s="8">
        <v>0</v>
      </c>
      <c r="AJ128" s="31">
        <v>0</v>
      </c>
      <c r="AK128" s="7">
        <v>0</v>
      </c>
      <c r="AL128" s="6">
        <v>0</v>
      </c>
      <c r="AM128" s="7">
        <v>0</v>
      </c>
      <c r="AN128" s="6">
        <v>0</v>
      </c>
      <c r="AO128" s="7">
        <v>0</v>
      </c>
      <c r="AP128" s="8">
        <v>0</v>
      </c>
      <c r="AQ128" s="24">
        <v>0</v>
      </c>
      <c r="AR128" s="21">
        <v>0</v>
      </c>
      <c r="AS128" s="21">
        <v>0</v>
      </c>
      <c r="AT128" s="25">
        <v>0</v>
      </c>
      <c r="AU128" s="21">
        <v>0</v>
      </c>
      <c r="AV128" s="25">
        <v>0</v>
      </c>
      <c r="AW128" s="47">
        <v>0</v>
      </c>
      <c r="AX128" s="24">
        <v>0</v>
      </c>
      <c r="AY128" s="21">
        <v>0</v>
      </c>
      <c r="AZ128" s="25">
        <v>0</v>
      </c>
      <c r="BA128" s="21">
        <v>0</v>
      </c>
      <c r="BB128" s="25">
        <v>0</v>
      </c>
      <c r="BC128" s="21">
        <v>0</v>
      </c>
      <c r="BD128" s="22">
        <v>0</v>
      </c>
      <c r="BE128" s="119">
        <v>0</v>
      </c>
      <c r="BF128" s="31">
        <v>0.049</v>
      </c>
      <c r="BG128" s="7">
        <v>0.126</v>
      </c>
      <c r="BH128" s="6">
        <v>0.074</v>
      </c>
      <c r="BI128" s="7">
        <v>0.027</v>
      </c>
      <c r="BJ128" s="6">
        <v>0.037</v>
      </c>
      <c r="BK128" s="7">
        <v>0.032</v>
      </c>
      <c r="BL128" s="7">
        <v>0.032</v>
      </c>
      <c r="BM128" s="10">
        <v>0.016</v>
      </c>
      <c r="BN128" s="9">
        <v>0</v>
      </c>
      <c r="BO128" s="6">
        <v>0</v>
      </c>
      <c r="BP128" s="7">
        <v>0</v>
      </c>
      <c r="BQ128" s="6">
        <v>0</v>
      </c>
      <c r="BR128" s="7">
        <v>0</v>
      </c>
      <c r="BS128" s="3">
        <v>0</v>
      </c>
      <c r="BT128" s="60">
        <v>0</v>
      </c>
      <c r="BU128" s="41">
        <v>0</v>
      </c>
      <c r="BV128" s="24">
        <v>0</v>
      </c>
      <c r="BW128" s="21">
        <v>0</v>
      </c>
      <c r="BX128" s="21">
        <v>0</v>
      </c>
      <c r="BY128" s="22">
        <v>0</v>
      </c>
    </row>
    <row r="129" spans="1:77" ht="15">
      <c r="A129" s="15">
        <v>10451</v>
      </c>
      <c r="B129" s="48" t="s">
        <v>136</v>
      </c>
      <c r="C129" s="87">
        <v>27.233</v>
      </c>
      <c r="D129" s="84">
        <v>25.596</v>
      </c>
      <c r="E129" s="85">
        <v>27.233</v>
      </c>
      <c r="F129" s="88">
        <v>26.833</v>
      </c>
      <c r="G129" s="26">
        <v>23.443761384335154</v>
      </c>
      <c r="H129" s="29">
        <v>26.34514646118721</v>
      </c>
      <c r="I129" s="27">
        <v>31.108805593607304</v>
      </c>
      <c r="J129" s="29">
        <v>26.242203210382517</v>
      </c>
      <c r="K129" s="27">
        <v>26.806298515981734</v>
      </c>
      <c r="L129" s="29">
        <v>24.029596803652964</v>
      </c>
      <c r="M129" s="27">
        <v>26.806298858447484</v>
      </c>
      <c r="N129" s="29">
        <v>26.24220321038251</v>
      </c>
      <c r="O129" s="27">
        <v>26.806298972602747</v>
      </c>
      <c r="P129" s="29">
        <v>26.806298744292242</v>
      </c>
      <c r="Q129" s="27">
        <v>24.029596347031966</v>
      </c>
      <c r="R129" s="29">
        <v>26.24220343806921</v>
      </c>
      <c r="S129" s="27">
        <v>26.80629885844749</v>
      </c>
      <c r="T129" s="27">
        <v>26.24101506849315</v>
      </c>
      <c r="U129" s="29">
        <v>26.806298972602747</v>
      </c>
      <c r="V129" s="31">
        <v>0</v>
      </c>
      <c r="W129" s="7">
        <v>0</v>
      </c>
      <c r="X129" s="6">
        <v>0</v>
      </c>
      <c r="Y129" s="7">
        <v>0</v>
      </c>
      <c r="Z129" s="6">
        <v>0</v>
      </c>
      <c r="AA129" s="7">
        <v>0</v>
      </c>
      <c r="AB129" s="6">
        <v>0</v>
      </c>
      <c r="AC129" s="7">
        <v>0</v>
      </c>
      <c r="AD129" s="6">
        <v>0</v>
      </c>
      <c r="AE129" s="7">
        <v>0</v>
      </c>
      <c r="AF129" s="6">
        <v>0</v>
      </c>
      <c r="AG129" s="7">
        <v>0</v>
      </c>
      <c r="AH129" s="7">
        <v>0</v>
      </c>
      <c r="AI129" s="8">
        <v>0</v>
      </c>
      <c r="AJ129" s="31">
        <v>0</v>
      </c>
      <c r="AK129" s="7">
        <v>0</v>
      </c>
      <c r="AL129" s="6">
        <v>0</v>
      </c>
      <c r="AM129" s="7">
        <v>0</v>
      </c>
      <c r="AN129" s="6">
        <v>0</v>
      </c>
      <c r="AO129" s="7">
        <v>0</v>
      </c>
      <c r="AP129" s="8">
        <v>0</v>
      </c>
      <c r="AQ129" s="24">
        <v>0</v>
      </c>
      <c r="AR129" s="21">
        <v>0</v>
      </c>
      <c r="AS129" s="21">
        <v>0</v>
      </c>
      <c r="AT129" s="25">
        <v>0</v>
      </c>
      <c r="AU129" s="21">
        <v>0</v>
      </c>
      <c r="AV129" s="25">
        <v>0</v>
      </c>
      <c r="AW129" s="47">
        <v>0</v>
      </c>
      <c r="AX129" s="24">
        <v>0</v>
      </c>
      <c r="AY129" s="21">
        <v>0</v>
      </c>
      <c r="AZ129" s="25">
        <v>0</v>
      </c>
      <c r="BA129" s="21">
        <v>0</v>
      </c>
      <c r="BB129" s="25">
        <v>0</v>
      </c>
      <c r="BC129" s="21">
        <v>0</v>
      </c>
      <c r="BD129" s="22">
        <v>0</v>
      </c>
      <c r="BE129" s="119">
        <v>0</v>
      </c>
      <c r="BF129" s="31">
        <v>0.001</v>
      </c>
      <c r="BG129" s="7">
        <v>0.049</v>
      </c>
      <c r="BH129" s="6">
        <v>0.005</v>
      </c>
      <c r="BI129" s="7">
        <v>0.024</v>
      </c>
      <c r="BJ129" s="6">
        <v>0</v>
      </c>
      <c r="BK129" s="7">
        <v>0.012</v>
      </c>
      <c r="BL129" s="7">
        <v>0.012</v>
      </c>
      <c r="BM129" s="10">
        <v>0.006</v>
      </c>
      <c r="BN129" s="9">
        <v>0</v>
      </c>
      <c r="BO129" s="6">
        <v>0</v>
      </c>
      <c r="BP129" s="7">
        <v>0</v>
      </c>
      <c r="BQ129" s="6">
        <v>0</v>
      </c>
      <c r="BR129" s="7">
        <v>0</v>
      </c>
      <c r="BS129" s="3">
        <v>0</v>
      </c>
      <c r="BT129" s="60">
        <v>0</v>
      </c>
      <c r="BU129" s="41">
        <v>0</v>
      </c>
      <c r="BV129" s="24">
        <v>0</v>
      </c>
      <c r="BW129" s="21">
        <v>0</v>
      </c>
      <c r="BX129" s="21">
        <v>0</v>
      </c>
      <c r="BY129" s="22">
        <v>0</v>
      </c>
    </row>
    <row r="130" spans="1:77" ht="15">
      <c r="A130" s="15">
        <v>10482</v>
      </c>
      <c r="B130" s="48" t="s">
        <v>137</v>
      </c>
      <c r="C130" s="87">
        <v>4.175</v>
      </c>
      <c r="D130" s="84">
        <v>3.924</v>
      </c>
      <c r="E130" s="85">
        <v>4.175</v>
      </c>
      <c r="F130" s="88">
        <v>4.114</v>
      </c>
      <c r="G130" s="26">
        <v>2.6676912568306013</v>
      </c>
      <c r="H130" s="29">
        <v>2.8096675799086754</v>
      </c>
      <c r="I130" s="27">
        <v>2.809667694063927</v>
      </c>
      <c r="J130" s="29">
        <v>2.775459016393443</v>
      </c>
      <c r="K130" s="27">
        <v>2.8087511415525115</v>
      </c>
      <c r="L130" s="29">
        <v>2.8096676940639274</v>
      </c>
      <c r="M130" s="27">
        <v>2.8096676940639274</v>
      </c>
      <c r="N130" s="29">
        <v>2.8069957877959926</v>
      </c>
      <c r="O130" s="27">
        <v>2.8096678082191775</v>
      </c>
      <c r="P130" s="29">
        <v>2.809667808219178</v>
      </c>
      <c r="Q130" s="27">
        <v>2.8096678082191784</v>
      </c>
      <c r="R130" s="29">
        <v>2.8069956739526414</v>
      </c>
      <c r="S130" s="27">
        <v>2.8096675799086754</v>
      </c>
      <c r="T130" s="27">
        <v>2.809667694063927</v>
      </c>
      <c r="U130" s="29">
        <v>2.8096678082191775</v>
      </c>
      <c r="V130" s="31">
        <v>0</v>
      </c>
      <c r="W130" s="7">
        <v>0</v>
      </c>
      <c r="X130" s="6">
        <v>0</v>
      </c>
      <c r="Y130" s="7">
        <v>0</v>
      </c>
      <c r="Z130" s="6">
        <v>0</v>
      </c>
      <c r="AA130" s="7">
        <v>0</v>
      </c>
      <c r="AB130" s="6">
        <v>0</v>
      </c>
      <c r="AC130" s="7">
        <v>0</v>
      </c>
      <c r="AD130" s="6">
        <v>0</v>
      </c>
      <c r="AE130" s="7">
        <v>0</v>
      </c>
      <c r="AF130" s="6">
        <v>0</v>
      </c>
      <c r="AG130" s="7">
        <v>0</v>
      </c>
      <c r="AH130" s="7">
        <v>0</v>
      </c>
      <c r="AI130" s="8">
        <v>0</v>
      </c>
      <c r="AJ130" s="31">
        <v>0</v>
      </c>
      <c r="AK130" s="7">
        <v>0</v>
      </c>
      <c r="AL130" s="6">
        <v>0</v>
      </c>
      <c r="AM130" s="7">
        <v>0</v>
      </c>
      <c r="AN130" s="6">
        <v>0</v>
      </c>
      <c r="AO130" s="7">
        <v>0</v>
      </c>
      <c r="AP130" s="8">
        <v>0</v>
      </c>
      <c r="AQ130" s="24">
        <v>0</v>
      </c>
      <c r="AR130" s="21">
        <v>0</v>
      </c>
      <c r="AS130" s="21">
        <v>0</v>
      </c>
      <c r="AT130" s="25">
        <v>0</v>
      </c>
      <c r="AU130" s="21">
        <v>0</v>
      </c>
      <c r="AV130" s="25">
        <v>0</v>
      </c>
      <c r="AW130" s="47">
        <v>0</v>
      </c>
      <c r="AX130" s="24">
        <v>0</v>
      </c>
      <c r="AY130" s="21">
        <v>0</v>
      </c>
      <c r="AZ130" s="25">
        <v>0</v>
      </c>
      <c r="BA130" s="21">
        <v>0</v>
      </c>
      <c r="BB130" s="25">
        <v>0</v>
      </c>
      <c r="BC130" s="21">
        <v>0</v>
      </c>
      <c r="BD130" s="22">
        <v>0</v>
      </c>
      <c r="BE130" s="119">
        <v>0</v>
      </c>
      <c r="BF130" s="31">
        <v>0</v>
      </c>
      <c r="BG130" s="7">
        <v>0.039</v>
      </c>
      <c r="BH130" s="6">
        <v>0.011</v>
      </c>
      <c r="BI130" s="7">
        <v>0.006</v>
      </c>
      <c r="BJ130" s="6">
        <v>0.015</v>
      </c>
      <c r="BK130" s="7">
        <v>0.010499999999999999</v>
      </c>
      <c r="BL130" s="7">
        <v>0.010499999999999999</v>
      </c>
      <c r="BM130" s="10">
        <v>0.0052499999999999995</v>
      </c>
      <c r="BN130" s="9">
        <v>0</v>
      </c>
      <c r="BO130" s="6">
        <v>0</v>
      </c>
      <c r="BP130" s="7">
        <v>0</v>
      </c>
      <c r="BQ130" s="6">
        <v>0</v>
      </c>
      <c r="BR130" s="7">
        <v>0</v>
      </c>
      <c r="BS130" s="3">
        <v>0</v>
      </c>
      <c r="BT130" s="60">
        <v>0</v>
      </c>
      <c r="BU130" s="41">
        <v>0</v>
      </c>
      <c r="BV130" s="24">
        <v>0</v>
      </c>
      <c r="BW130" s="21">
        <v>0</v>
      </c>
      <c r="BX130" s="21">
        <v>0</v>
      </c>
      <c r="BY130" s="22">
        <v>0</v>
      </c>
    </row>
    <row r="131" spans="1:77" ht="15">
      <c r="A131" s="15">
        <v>10502</v>
      </c>
      <c r="B131" s="48" t="s">
        <v>138</v>
      </c>
      <c r="C131" s="87">
        <v>18.986</v>
      </c>
      <c r="D131" s="84">
        <v>17.845</v>
      </c>
      <c r="E131" s="85">
        <v>18.986</v>
      </c>
      <c r="F131" s="88">
        <v>18.707</v>
      </c>
      <c r="G131" s="26">
        <v>6.2268897996357016</v>
      </c>
      <c r="H131" s="29">
        <v>18.324952054794522</v>
      </c>
      <c r="I131" s="27">
        <v>18.84555308219178</v>
      </c>
      <c r="J131" s="29">
        <v>18.615111680327868</v>
      </c>
      <c r="K131" s="27">
        <v>18.71823789954338</v>
      </c>
      <c r="L131" s="29">
        <v>18.761374086757993</v>
      </c>
      <c r="M131" s="27">
        <v>18.80461769406393</v>
      </c>
      <c r="N131" s="29">
        <v>18.83051411657559</v>
      </c>
      <c r="O131" s="27">
        <v>18.89142968036529</v>
      </c>
      <c r="P131" s="29">
        <v>18.934998287671235</v>
      </c>
      <c r="Q131" s="27">
        <v>18.978676940639268</v>
      </c>
      <c r="R131" s="29">
        <v>19.00485496357013</v>
      </c>
      <c r="S131" s="27">
        <v>19.066359703196348</v>
      </c>
      <c r="T131" s="27">
        <v>19.11036609589041</v>
      </c>
      <c r="U131" s="29">
        <v>19.154482191780822</v>
      </c>
      <c r="V131" s="31">
        <v>0</v>
      </c>
      <c r="W131" s="7">
        <v>0</v>
      </c>
      <c r="X131" s="6">
        <v>0</v>
      </c>
      <c r="Y131" s="7">
        <v>0</v>
      </c>
      <c r="Z131" s="6">
        <v>0</v>
      </c>
      <c r="AA131" s="7">
        <v>0</v>
      </c>
      <c r="AB131" s="6">
        <v>0</v>
      </c>
      <c r="AC131" s="7">
        <v>0</v>
      </c>
      <c r="AD131" s="6">
        <v>0</v>
      </c>
      <c r="AE131" s="7">
        <v>0</v>
      </c>
      <c r="AF131" s="6">
        <v>0</v>
      </c>
      <c r="AG131" s="7">
        <v>0</v>
      </c>
      <c r="AH131" s="7">
        <v>0</v>
      </c>
      <c r="AI131" s="8">
        <v>0</v>
      </c>
      <c r="AJ131" s="31">
        <v>0</v>
      </c>
      <c r="AK131" s="7">
        <v>0</v>
      </c>
      <c r="AL131" s="6">
        <v>0</v>
      </c>
      <c r="AM131" s="7">
        <v>0</v>
      </c>
      <c r="AN131" s="6">
        <v>0</v>
      </c>
      <c r="AO131" s="7">
        <v>0</v>
      </c>
      <c r="AP131" s="8">
        <v>0</v>
      </c>
      <c r="AQ131" s="24">
        <v>0</v>
      </c>
      <c r="AR131" s="21">
        <v>0</v>
      </c>
      <c r="AS131" s="21">
        <v>0</v>
      </c>
      <c r="AT131" s="25">
        <v>0</v>
      </c>
      <c r="AU131" s="21">
        <v>0</v>
      </c>
      <c r="AV131" s="25">
        <v>0</v>
      </c>
      <c r="AW131" s="47">
        <v>0</v>
      </c>
      <c r="AX131" s="24">
        <v>0</v>
      </c>
      <c r="AY131" s="21">
        <v>0</v>
      </c>
      <c r="AZ131" s="25">
        <v>0</v>
      </c>
      <c r="BA131" s="21">
        <v>0</v>
      </c>
      <c r="BB131" s="25">
        <v>0</v>
      </c>
      <c r="BC131" s="21">
        <v>0</v>
      </c>
      <c r="BD131" s="22">
        <v>0</v>
      </c>
      <c r="BE131" s="119">
        <v>0</v>
      </c>
      <c r="BF131" s="31">
        <v>0.035</v>
      </c>
      <c r="BG131" s="7">
        <v>0</v>
      </c>
      <c r="BH131" s="6">
        <v>0.074</v>
      </c>
      <c r="BI131" s="7">
        <v>0.064</v>
      </c>
      <c r="BJ131" s="6">
        <v>0.041</v>
      </c>
      <c r="BK131" s="7">
        <v>0.052500000000000005</v>
      </c>
      <c r="BL131" s="7">
        <v>0.052500000000000005</v>
      </c>
      <c r="BM131" s="10">
        <v>0.026250000000000002</v>
      </c>
      <c r="BN131" s="9">
        <v>0</v>
      </c>
      <c r="BO131" s="6">
        <v>0</v>
      </c>
      <c r="BP131" s="7">
        <v>0</v>
      </c>
      <c r="BQ131" s="6">
        <v>0</v>
      </c>
      <c r="BR131" s="7">
        <v>0</v>
      </c>
      <c r="BS131" s="3">
        <v>0</v>
      </c>
      <c r="BT131" s="60">
        <v>0</v>
      </c>
      <c r="BU131" s="41">
        <v>0</v>
      </c>
      <c r="BV131" s="24">
        <v>0</v>
      </c>
      <c r="BW131" s="21">
        <v>0</v>
      </c>
      <c r="BX131" s="21">
        <v>0</v>
      </c>
      <c r="BY131" s="22">
        <v>0</v>
      </c>
    </row>
    <row r="132" spans="1:77" ht="15">
      <c r="A132" s="15">
        <v>13927</v>
      </c>
      <c r="B132" s="48" t="s">
        <v>139</v>
      </c>
      <c r="C132" s="87">
        <v>4.134</v>
      </c>
      <c r="D132" s="84">
        <v>3.885</v>
      </c>
      <c r="E132" s="85">
        <v>4.134</v>
      </c>
      <c r="F132" s="88">
        <v>4.073</v>
      </c>
      <c r="G132" s="26">
        <v>0</v>
      </c>
      <c r="H132" s="29">
        <v>3.426038584474886</v>
      </c>
      <c r="I132" s="27">
        <v>3.4731445205479456</v>
      </c>
      <c r="J132" s="29">
        <v>3.566357240437159</v>
      </c>
      <c r="K132" s="27">
        <v>4.068271803652968</v>
      </c>
      <c r="L132" s="29">
        <v>4.117166666666666</v>
      </c>
      <c r="M132" s="27">
        <v>4.166673173515981</v>
      </c>
      <c r="N132" s="29">
        <v>4.206706511839709</v>
      </c>
      <c r="O132" s="27">
        <v>4.267549885844749</v>
      </c>
      <c r="P132" s="29">
        <v>4.3189359589041105</v>
      </c>
      <c r="Q132" s="27">
        <v>4.370964383561643</v>
      </c>
      <c r="R132" s="29">
        <v>4.412985541894353</v>
      </c>
      <c r="S132" s="27">
        <v>4.47698002283105</v>
      </c>
      <c r="T132" s="27">
        <v>4.530983447488585</v>
      </c>
      <c r="U132" s="29">
        <v>4.585662671232877</v>
      </c>
      <c r="V132" s="31">
        <v>0</v>
      </c>
      <c r="W132" s="7">
        <v>0</v>
      </c>
      <c r="X132" s="6">
        <v>0</v>
      </c>
      <c r="Y132" s="7">
        <v>0</v>
      </c>
      <c r="Z132" s="6">
        <v>0</v>
      </c>
      <c r="AA132" s="7">
        <v>0</v>
      </c>
      <c r="AB132" s="6">
        <v>0</v>
      </c>
      <c r="AC132" s="7">
        <v>0</v>
      </c>
      <c r="AD132" s="6">
        <v>0</v>
      </c>
      <c r="AE132" s="7">
        <v>0</v>
      </c>
      <c r="AF132" s="6">
        <v>0</v>
      </c>
      <c r="AG132" s="7">
        <v>0</v>
      </c>
      <c r="AH132" s="7">
        <v>0</v>
      </c>
      <c r="AI132" s="8">
        <v>0</v>
      </c>
      <c r="AJ132" s="31">
        <v>0</v>
      </c>
      <c r="AK132" s="7">
        <v>0</v>
      </c>
      <c r="AL132" s="6">
        <v>0</v>
      </c>
      <c r="AM132" s="7">
        <v>0</v>
      </c>
      <c r="AN132" s="6">
        <v>0</v>
      </c>
      <c r="AO132" s="7">
        <v>0</v>
      </c>
      <c r="AP132" s="8">
        <v>0</v>
      </c>
      <c r="AQ132" s="24">
        <v>0</v>
      </c>
      <c r="AR132" s="21">
        <v>0</v>
      </c>
      <c r="AS132" s="21">
        <v>0</v>
      </c>
      <c r="AT132" s="25">
        <v>0</v>
      </c>
      <c r="AU132" s="21">
        <v>0</v>
      </c>
      <c r="AV132" s="25">
        <v>0</v>
      </c>
      <c r="AW132" s="47">
        <v>0</v>
      </c>
      <c r="AX132" s="24">
        <v>0</v>
      </c>
      <c r="AY132" s="21">
        <v>0</v>
      </c>
      <c r="AZ132" s="25">
        <v>0</v>
      </c>
      <c r="BA132" s="21">
        <v>0</v>
      </c>
      <c r="BB132" s="25">
        <v>0</v>
      </c>
      <c r="BC132" s="21">
        <v>0</v>
      </c>
      <c r="BD132" s="22">
        <v>0</v>
      </c>
      <c r="BE132" s="119">
        <v>0</v>
      </c>
      <c r="BF132" s="31">
        <v>0</v>
      </c>
      <c r="BG132" s="7">
        <v>0</v>
      </c>
      <c r="BH132" s="6">
        <v>0</v>
      </c>
      <c r="BI132" s="7">
        <v>0.016</v>
      </c>
      <c r="BJ132" s="6">
        <v>0</v>
      </c>
      <c r="BK132" s="7">
        <v>0.008</v>
      </c>
      <c r="BL132" s="7">
        <v>0.008</v>
      </c>
      <c r="BM132" s="10">
        <v>0.004</v>
      </c>
      <c r="BN132" s="9">
        <v>0</v>
      </c>
      <c r="BO132" s="6">
        <v>0</v>
      </c>
      <c r="BP132" s="7">
        <v>0</v>
      </c>
      <c r="BQ132" s="6">
        <v>0</v>
      </c>
      <c r="BR132" s="7">
        <v>0</v>
      </c>
      <c r="BS132" s="3">
        <v>0</v>
      </c>
      <c r="BT132" s="60">
        <v>0</v>
      </c>
      <c r="BU132" s="41">
        <v>0</v>
      </c>
      <c r="BV132" s="24">
        <v>0</v>
      </c>
      <c r="BW132" s="21">
        <v>0</v>
      </c>
      <c r="BX132" s="21">
        <v>0</v>
      </c>
      <c r="BY132" s="22">
        <v>0</v>
      </c>
    </row>
    <row r="133" spans="1:77" ht="15">
      <c r="A133" s="15">
        <v>10597</v>
      </c>
      <c r="B133" s="48" t="s">
        <v>140</v>
      </c>
      <c r="C133" s="87">
        <v>13.13</v>
      </c>
      <c r="D133" s="84">
        <v>12.341</v>
      </c>
      <c r="E133" s="85">
        <v>13.13</v>
      </c>
      <c r="F133" s="88">
        <v>12.937</v>
      </c>
      <c r="G133" s="26">
        <v>12.301457194899818</v>
      </c>
      <c r="H133" s="29">
        <v>12.306625456621004</v>
      </c>
      <c r="I133" s="27">
        <v>12.313948287671234</v>
      </c>
      <c r="J133" s="29">
        <v>12.314899476320582</v>
      </c>
      <c r="K133" s="27">
        <v>12.320120662100456</v>
      </c>
      <c r="L133" s="29">
        <v>12.322449086757986</v>
      </c>
      <c r="M133" s="27">
        <v>12.32190730593607</v>
      </c>
      <c r="N133" s="29">
        <v>12.317012295081966</v>
      </c>
      <c r="O133" s="27">
        <v>12.318482648401824</v>
      </c>
      <c r="P133" s="29">
        <v>12.317057420091325</v>
      </c>
      <c r="Q133" s="27">
        <v>12.310362899543382</v>
      </c>
      <c r="R133" s="29">
        <v>12.304130692167577</v>
      </c>
      <c r="S133" s="27">
        <v>12.305590525114157</v>
      </c>
      <c r="T133" s="27">
        <v>12.304198401826484</v>
      </c>
      <c r="U133" s="29">
        <v>12.302937899543378</v>
      </c>
      <c r="V133" s="31">
        <v>0</v>
      </c>
      <c r="W133" s="7">
        <v>0</v>
      </c>
      <c r="X133" s="6">
        <v>0</v>
      </c>
      <c r="Y133" s="7">
        <v>0</v>
      </c>
      <c r="Z133" s="6">
        <v>0</v>
      </c>
      <c r="AA133" s="7">
        <v>0</v>
      </c>
      <c r="AB133" s="6">
        <v>0</v>
      </c>
      <c r="AC133" s="7">
        <v>0</v>
      </c>
      <c r="AD133" s="6">
        <v>0</v>
      </c>
      <c r="AE133" s="7">
        <v>0</v>
      </c>
      <c r="AF133" s="6">
        <v>0</v>
      </c>
      <c r="AG133" s="7">
        <v>0</v>
      </c>
      <c r="AH133" s="7">
        <v>0</v>
      </c>
      <c r="AI133" s="8">
        <v>0</v>
      </c>
      <c r="AJ133" s="31">
        <v>0</v>
      </c>
      <c r="AK133" s="7">
        <v>0</v>
      </c>
      <c r="AL133" s="6">
        <v>0</v>
      </c>
      <c r="AM133" s="7">
        <v>0</v>
      </c>
      <c r="AN133" s="6">
        <v>0</v>
      </c>
      <c r="AO133" s="7">
        <v>0</v>
      </c>
      <c r="AP133" s="8">
        <v>0</v>
      </c>
      <c r="AQ133" s="24">
        <v>0</v>
      </c>
      <c r="AR133" s="21">
        <v>0</v>
      </c>
      <c r="AS133" s="21">
        <v>0</v>
      </c>
      <c r="AT133" s="25">
        <v>0</v>
      </c>
      <c r="AU133" s="21">
        <v>0</v>
      </c>
      <c r="AV133" s="25">
        <v>0</v>
      </c>
      <c r="AW133" s="47">
        <v>0</v>
      </c>
      <c r="AX133" s="24">
        <v>0</v>
      </c>
      <c r="AY133" s="21">
        <v>0</v>
      </c>
      <c r="AZ133" s="25">
        <v>0</v>
      </c>
      <c r="BA133" s="21">
        <v>0</v>
      </c>
      <c r="BB133" s="25">
        <v>0</v>
      </c>
      <c r="BC133" s="21">
        <v>0</v>
      </c>
      <c r="BD133" s="22">
        <v>0</v>
      </c>
      <c r="BE133" s="119">
        <v>0</v>
      </c>
      <c r="BF133" s="31">
        <v>0.315</v>
      </c>
      <c r="BG133" s="7">
        <v>0.213</v>
      </c>
      <c r="BH133" s="6">
        <v>0.298</v>
      </c>
      <c r="BI133" s="7">
        <v>0.063</v>
      </c>
      <c r="BJ133" s="6">
        <v>0.089</v>
      </c>
      <c r="BK133" s="7">
        <v>0.076</v>
      </c>
      <c r="BL133" s="7">
        <v>0.076</v>
      </c>
      <c r="BM133" s="10">
        <v>0.038</v>
      </c>
      <c r="BN133" s="9">
        <v>0</v>
      </c>
      <c r="BO133" s="6">
        <v>0.005</v>
      </c>
      <c r="BP133" s="7">
        <v>0.069</v>
      </c>
      <c r="BQ133" s="6">
        <v>0</v>
      </c>
      <c r="BR133" s="7">
        <v>0</v>
      </c>
      <c r="BS133" s="3">
        <v>0</v>
      </c>
      <c r="BT133" s="60">
        <v>0</v>
      </c>
      <c r="BU133" s="41">
        <v>0</v>
      </c>
      <c r="BV133" s="24">
        <v>0.07400000000000001</v>
      </c>
      <c r="BW133" s="21">
        <v>0.07400000000000001</v>
      </c>
      <c r="BX133" s="21">
        <v>0.07400000000000001</v>
      </c>
      <c r="BY133" s="22">
        <v>0</v>
      </c>
    </row>
    <row r="134" spans="1:77" ht="15">
      <c r="A134" s="15">
        <v>10706</v>
      </c>
      <c r="B134" s="48" t="s">
        <v>141</v>
      </c>
      <c r="C134" s="87">
        <v>17.536</v>
      </c>
      <c r="D134" s="84">
        <v>16.482</v>
      </c>
      <c r="E134" s="85">
        <v>17.536</v>
      </c>
      <c r="F134" s="88">
        <v>17.278</v>
      </c>
      <c r="G134" s="26">
        <v>16.550318761384336</v>
      </c>
      <c r="H134" s="29">
        <v>15.796636529680368</v>
      </c>
      <c r="I134" s="27">
        <v>16.20850308219178</v>
      </c>
      <c r="J134" s="29">
        <v>16.7525256147541</v>
      </c>
      <c r="K134" s="27">
        <v>16.887374771689494</v>
      </c>
      <c r="L134" s="29">
        <v>16.887374771689494</v>
      </c>
      <c r="M134" s="27">
        <v>16.887374771689494</v>
      </c>
      <c r="N134" s="29">
        <v>16.886141279599272</v>
      </c>
      <c r="O134" s="27">
        <v>16.887374771689494</v>
      </c>
      <c r="P134" s="29">
        <v>16.887374771689494</v>
      </c>
      <c r="Q134" s="27">
        <v>16.887374771689494</v>
      </c>
      <c r="R134" s="29">
        <v>16.886141279599272</v>
      </c>
      <c r="S134" s="27">
        <v>16.887374771689494</v>
      </c>
      <c r="T134" s="27">
        <v>16.887374771689494</v>
      </c>
      <c r="U134" s="29">
        <v>16.887374771689494</v>
      </c>
      <c r="V134" s="31">
        <v>0</v>
      </c>
      <c r="W134" s="7">
        <v>0</v>
      </c>
      <c r="X134" s="6">
        <v>0</v>
      </c>
      <c r="Y134" s="7">
        <v>0</v>
      </c>
      <c r="Z134" s="6">
        <v>0</v>
      </c>
      <c r="AA134" s="7">
        <v>0</v>
      </c>
      <c r="AB134" s="6">
        <v>0</v>
      </c>
      <c r="AC134" s="7">
        <v>0</v>
      </c>
      <c r="AD134" s="6">
        <v>0</v>
      </c>
      <c r="AE134" s="7">
        <v>0</v>
      </c>
      <c r="AF134" s="6">
        <v>0</v>
      </c>
      <c r="AG134" s="7">
        <v>0</v>
      </c>
      <c r="AH134" s="7">
        <v>0</v>
      </c>
      <c r="AI134" s="8">
        <v>0</v>
      </c>
      <c r="AJ134" s="31">
        <v>0</v>
      </c>
      <c r="AK134" s="7">
        <v>0</v>
      </c>
      <c r="AL134" s="6">
        <v>0</v>
      </c>
      <c r="AM134" s="7">
        <v>0</v>
      </c>
      <c r="AN134" s="6">
        <v>0</v>
      </c>
      <c r="AO134" s="7">
        <v>0</v>
      </c>
      <c r="AP134" s="8">
        <v>0</v>
      </c>
      <c r="AQ134" s="24">
        <v>0</v>
      </c>
      <c r="AR134" s="21">
        <v>0</v>
      </c>
      <c r="AS134" s="21">
        <v>0</v>
      </c>
      <c r="AT134" s="25">
        <v>0</v>
      </c>
      <c r="AU134" s="21">
        <v>0</v>
      </c>
      <c r="AV134" s="25">
        <v>0</v>
      </c>
      <c r="AW134" s="47">
        <v>0</v>
      </c>
      <c r="AX134" s="24">
        <v>0</v>
      </c>
      <c r="AY134" s="21">
        <v>0</v>
      </c>
      <c r="AZ134" s="25">
        <v>0</v>
      </c>
      <c r="BA134" s="21">
        <v>0</v>
      </c>
      <c r="BB134" s="25">
        <v>0</v>
      </c>
      <c r="BC134" s="21">
        <v>0</v>
      </c>
      <c r="BD134" s="22">
        <v>0</v>
      </c>
      <c r="BE134" s="119">
        <v>0</v>
      </c>
      <c r="BF134" s="31">
        <v>0.261</v>
      </c>
      <c r="BG134" s="7">
        <v>0.557</v>
      </c>
      <c r="BH134" s="6">
        <v>0.111</v>
      </c>
      <c r="BI134" s="7">
        <v>0.193</v>
      </c>
      <c r="BJ134" s="6">
        <v>0.282</v>
      </c>
      <c r="BK134" s="7">
        <v>0.2375</v>
      </c>
      <c r="BL134" s="7">
        <v>0.2375</v>
      </c>
      <c r="BM134" s="10">
        <v>0.11875</v>
      </c>
      <c r="BN134" s="9">
        <v>0</v>
      </c>
      <c r="BO134" s="6">
        <v>0.339</v>
      </c>
      <c r="BP134" s="7">
        <v>0</v>
      </c>
      <c r="BQ134" s="6">
        <v>0</v>
      </c>
      <c r="BR134" s="7">
        <v>0</v>
      </c>
      <c r="BS134" s="3">
        <v>0</v>
      </c>
      <c r="BT134" s="60">
        <v>0</v>
      </c>
      <c r="BU134" s="41">
        <v>0</v>
      </c>
      <c r="BV134" s="24">
        <v>0.339</v>
      </c>
      <c r="BW134" s="21">
        <v>0.339</v>
      </c>
      <c r="BX134" s="21">
        <v>0.339</v>
      </c>
      <c r="BY134" s="22">
        <v>0</v>
      </c>
    </row>
    <row r="135" spans="1:77" ht="15">
      <c r="A135" s="15">
        <v>11680</v>
      </c>
      <c r="B135" s="48" t="s">
        <v>142</v>
      </c>
      <c r="C135" s="87">
        <v>6.423</v>
      </c>
      <c r="D135" s="84">
        <v>6.037</v>
      </c>
      <c r="E135" s="85">
        <v>6.423</v>
      </c>
      <c r="F135" s="88">
        <v>6.329</v>
      </c>
      <c r="G135" s="26">
        <v>6.427481785063752</v>
      </c>
      <c r="H135" s="29">
        <v>6.409698401826485</v>
      </c>
      <c r="I135" s="27">
        <v>6.422121575342467</v>
      </c>
      <c r="J135" s="29">
        <v>6.5347571721311475</v>
      </c>
      <c r="K135" s="27">
        <v>6.5457727168949775</v>
      </c>
      <c r="L135" s="29">
        <v>6.558476484018264</v>
      </c>
      <c r="M135" s="27">
        <v>6.571201712328766</v>
      </c>
      <c r="N135" s="29">
        <v>6.585621470856103</v>
      </c>
      <c r="O135" s="27">
        <v>6.596722488584475</v>
      </c>
      <c r="P135" s="29">
        <v>6.60953401826484</v>
      </c>
      <c r="Q135" s="27">
        <v>6.622363926940641</v>
      </c>
      <c r="R135" s="29">
        <v>6.636902436247723</v>
      </c>
      <c r="S135" s="27">
        <v>6.648101027397261</v>
      </c>
      <c r="T135" s="27">
        <v>6.6610035388127855</v>
      </c>
      <c r="U135" s="29">
        <v>6.673940981735159</v>
      </c>
      <c r="V135" s="31">
        <v>0</v>
      </c>
      <c r="W135" s="7">
        <v>0</v>
      </c>
      <c r="X135" s="6">
        <v>0</v>
      </c>
      <c r="Y135" s="7">
        <v>0</v>
      </c>
      <c r="Z135" s="6">
        <v>0</v>
      </c>
      <c r="AA135" s="7">
        <v>0</v>
      </c>
      <c r="AB135" s="6">
        <v>0</v>
      </c>
      <c r="AC135" s="7">
        <v>0</v>
      </c>
      <c r="AD135" s="6">
        <v>0</v>
      </c>
      <c r="AE135" s="7">
        <v>0</v>
      </c>
      <c r="AF135" s="6">
        <v>0</v>
      </c>
      <c r="AG135" s="7">
        <v>0</v>
      </c>
      <c r="AH135" s="7">
        <v>0</v>
      </c>
      <c r="AI135" s="8">
        <v>0</v>
      </c>
      <c r="AJ135" s="31">
        <v>0</v>
      </c>
      <c r="AK135" s="7">
        <v>0</v>
      </c>
      <c r="AL135" s="6">
        <v>0</v>
      </c>
      <c r="AM135" s="7">
        <v>0</v>
      </c>
      <c r="AN135" s="6">
        <v>0</v>
      </c>
      <c r="AO135" s="7">
        <v>0</v>
      </c>
      <c r="AP135" s="8">
        <v>0</v>
      </c>
      <c r="AQ135" s="24">
        <v>0</v>
      </c>
      <c r="AR135" s="21">
        <v>0</v>
      </c>
      <c r="AS135" s="21">
        <v>0</v>
      </c>
      <c r="AT135" s="25">
        <v>0</v>
      </c>
      <c r="AU135" s="21">
        <v>0</v>
      </c>
      <c r="AV135" s="25">
        <v>0</v>
      </c>
      <c r="AW135" s="47">
        <v>0</v>
      </c>
      <c r="AX135" s="24">
        <v>0</v>
      </c>
      <c r="AY135" s="21">
        <v>0</v>
      </c>
      <c r="AZ135" s="25">
        <v>0</v>
      </c>
      <c r="BA135" s="21">
        <v>0</v>
      </c>
      <c r="BB135" s="25">
        <v>0</v>
      </c>
      <c r="BC135" s="21">
        <v>0</v>
      </c>
      <c r="BD135" s="22">
        <v>0</v>
      </c>
      <c r="BE135" s="119">
        <v>0</v>
      </c>
      <c r="BF135" s="31">
        <v>0.03</v>
      </c>
      <c r="BG135" s="7">
        <v>0.067</v>
      </c>
      <c r="BH135" s="6">
        <v>0.116</v>
      </c>
      <c r="BI135" s="7">
        <v>0.023</v>
      </c>
      <c r="BJ135" s="6">
        <v>0.049</v>
      </c>
      <c r="BK135" s="7">
        <v>0.036000000000000004</v>
      </c>
      <c r="BL135" s="7">
        <v>0.036000000000000004</v>
      </c>
      <c r="BM135" s="10">
        <v>0.018000000000000002</v>
      </c>
      <c r="BN135" s="9">
        <v>0</v>
      </c>
      <c r="BO135" s="6">
        <v>0</v>
      </c>
      <c r="BP135" s="7">
        <v>0</v>
      </c>
      <c r="BQ135" s="6">
        <v>0</v>
      </c>
      <c r="BR135" s="7">
        <v>0</v>
      </c>
      <c r="BS135" s="3">
        <v>0</v>
      </c>
      <c r="BT135" s="60">
        <v>0</v>
      </c>
      <c r="BU135" s="41">
        <v>0</v>
      </c>
      <c r="BV135" s="24">
        <v>0</v>
      </c>
      <c r="BW135" s="21">
        <v>0</v>
      </c>
      <c r="BX135" s="21">
        <v>0</v>
      </c>
      <c r="BY135" s="22">
        <v>0</v>
      </c>
    </row>
    <row r="136" spans="1:77" ht="15">
      <c r="A136" s="15">
        <v>12026</v>
      </c>
      <c r="B136" s="48" t="s">
        <v>143</v>
      </c>
      <c r="C136" s="87">
        <v>45.847</v>
      </c>
      <c r="D136" s="84">
        <v>43.091</v>
      </c>
      <c r="E136" s="85">
        <v>45.847</v>
      </c>
      <c r="F136" s="88">
        <v>45.173</v>
      </c>
      <c r="G136" s="26">
        <v>0</v>
      </c>
      <c r="H136" s="29">
        <v>45.42101837899544</v>
      </c>
      <c r="I136" s="27">
        <v>45.611939383561634</v>
      </c>
      <c r="J136" s="29">
        <v>45.77541120218579</v>
      </c>
      <c r="K136" s="27">
        <v>46.11168778538812</v>
      </c>
      <c r="L136" s="29">
        <v>46.303398401826485</v>
      </c>
      <c r="M136" s="27">
        <v>46.43397066210048</v>
      </c>
      <c r="N136" s="29">
        <v>46.548104166666675</v>
      </c>
      <c r="O136" s="27">
        <v>46.77797146118722</v>
      </c>
      <c r="P136" s="29">
        <v>46.89512694063927</v>
      </c>
      <c r="Q136" s="27">
        <v>47.03488264840182</v>
      </c>
      <c r="R136" s="29">
        <v>47.07837249544626</v>
      </c>
      <c r="S136" s="27">
        <v>47.30139417808219</v>
      </c>
      <c r="T136" s="27">
        <v>47.4421544520548</v>
      </c>
      <c r="U136" s="29">
        <v>47.575732762557074</v>
      </c>
      <c r="V136" s="31">
        <v>0</v>
      </c>
      <c r="W136" s="7">
        <v>0</v>
      </c>
      <c r="X136" s="6">
        <v>0</v>
      </c>
      <c r="Y136" s="7">
        <v>0</v>
      </c>
      <c r="Z136" s="6">
        <v>0</v>
      </c>
      <c r="AA136" s="7">
        <v>0</v>
      </c>
      <c r="AB136" s="6">
        <v>0</v>
      </c>
      <c r="AC136" s="7">
        <v>0</v>
      </c>
      <c r="AD136" s="6">
        <v>0</v>
      </c>
      <c r="AE136" s="7">
        <v>0</v>
      </c>
      <c r="AF136" s="6">
        <v>0</v>
      </c>
      <c r="AG136" s="7">
        <v>0</v>
      </c>
      <c r="AH136" s="7">
        <v>0</v>
      </c>
      <c r="AI136" s="8">
        <v>0</v>
      </c>
      <c r="AJ136" s="31">
        <v>0</v>
      </c>
      <c r="AK136" s="7">
        <v>0</v>
      </c>
      <c r="AL136" s="6">
        <v>0</v>
      </c>
      <c r="AM136" s="7">
        <v>0</v>
      </c>
      <c r="AN136" s="6">
        <v>0</v>
      </c>
      <c r="AO136" s="7">
        <v>0</v>
      </c>
      <c r="AP136" s="8">
        <v>0</v>
      </c>
      <c r="AQ136" s="24">
        <v>0</v>
      </c>
      <c r="AR136" s="21">
        <v>0</v>
      </c>
      <c r="AS136" s="21">
        <v>0</v>
      </c>
      <c r="AT136" s="25">
        <v>0</v>
      </c>
      <c r="AU136" s="21">
        <v>0</v>
      </c>
      <c r="AV136" s="25">
        <v>0</v>
      </c>
      <c r="AW136" s="47">
        <v>0</v>
      </c>
      <c r="AX136" s="24">
        <v>0</v>
      </c>
      <c r="AY136" s="21">
        <v>0</v>
      </c>
      <c r="AZ136" s="25">
        <v>0</v>
      </c>
      <c r="BA136" s="21">
        <v>0</v>
      </c>
      <c r="BB136" s="25">
        <v>0</v>
      </c>
      <c r="BC136" s="21">
        <v>0</v>
      </c>
      <c r="BD136" s="22">
        <v>0</v>
      </c>
      <c r="BE136" s="119">
        <v>0</v>
      </c>
      <c r="BF136" s="31">
        <v>0.027</v>
      </c>
      <c r="BG136" s="7">
        <v>0.446</v>
      </c>
      <c r="BH136" s="6">
        <v>0.355</v>
      </c>
      <c r="BI136" s="7">
        <v>0.333</v>
      </c>
      <c r="BJ136" s="6">
        <v>0.688</v>
      </c>
      <c r="BK136" s="7">
        <v>0.5105</v>
      </c>
      <c r="BL136" s="7">
        <v>0.5105</v>
      </c>
      <c r="BM136" s="10">
        <v>0.25525</v>
      </c>
      <c r="BN136" s="9">
        <v>0</v>
      </c>
      <c r="BO136" s="6">
        <v>0</v>
      </c>
      <c r="BP136" s="7">
        <v>0</v>
      </c>
      <c r="BQ136" s="6">
        <v>0</v>
      </c>
      <c r="BR136" s="7">
        <v>0.247</v>
      </c>
      <c r="BS136" s="3">
        <v>0.12350000000000001</v>
      </c>
      <c r="BT136" s="60">
        <v>0.12350000000000001</v>
      </c>
      <c r="BU136" s="41">
        <v>0.061750000000000006</v>
      </c>
      <c r="BV136" s="24">
        <v>0.247</v>
      </c>
      <c r="BW136" s="21">
        <v>0.3705</v>
      </c>
      <c r="BX136" s="21">
        <v>0.55575</v>
      </c>
      <c r="BY136" s="22">
        <v>0.30875</v>
      </c>
    </row>
    <row r="137" spans="1:77" s="17" customFormat="1" ht="15" thickBot="1">
      <c r="A137" s="16" t="s">
        <v>144</v>
      </c>
      <c r="B137" s="49" t="s">
        <v>0</v>
      </c>
      <c r="C137" s="32">
        <v>0</v>
      </c>
      <c r="D137" s="38">
        <v>0</v>
      </c>
      <c r="E137" s="38">
        <v>0</v>
      </c>
      <c r="F137" s="43">
        <v>0</v>
      </c>
      <c r="G137" s="28">
        <v>0</v>
      </c>
      <c r="H137" s="53">
        <v>100</v>
      </c>
      <c r="I137" s="54">
        <v>100</v>
      </c>
      <c r="J137" s="53">
        <v>100</v>
      </c>
      <c r="K137" s="54">
        <v>100</v>
      </c>
      <c r="L137" s="53">
        <v>100</v>
      </c>
      <c r="M137" s="54">
        <v>100</v>
      </c>
      <c r="N137" s="53">
        <v>100</v>
      </c>
      <c r="O137" s="54">
        <v>100</v>
      </c>
      <c r="P137" s="53">
        <v>100</v>
      </c>
      <c r="Q137" s="54">
        <v>100</v>
      </c>
      <c r="R137" s="53">
        <v>100</v>
      </c>
      <c r="S137" s="54">
        <v>100</v>
      </c>
      <c r="T137" s="54">
        <v>100</v>
      </c>
      <c r="U137" s="53">
        <v>100</v>
      </c>
      <c r="V137" s="31">
        <v>0</v>
      </c>
      <c r="W137" s="7">
        <v>0</v>
      </c>
      <c r="X137" s="6">
        <v>0</v>
      </c>
      <c r="Y137" s="7">
        <v>0</v>
      </c>
      <c r="Z137" s="6">
        <v>0</v>
      </c>
      <c r="AA137" s="7">
        <v>0</v>
      </c>
      <c r="AB137" s="6">
        <v>0</v>
      </c>
      <c r="AC137" s="7">
        <v>0</v>
      </c>
      <c r="AD137" s="6">
        <v>0</v>
      </c>
      <c r="AE137" s="7">
        <v>0</v>
      </c>
      <c r="AF137" s="6">
        <v>0</v>
      </c>
      <c r="AG137" s="7">
        <v>0</v>
      </c>
      <c r="AH137" s="7">
        <v>0</v>
      </c>
      <c r="AI137" s="8">
        <v>0</v>
      </c>
      <c r="AJ137" s="31">
        <v>0</v>
      </c>
      <c r="AK137" s="7">
        <v>0</v>
      </c>
      <c r="AL137" s="6">
        <v>0</v>
      </c>
      <c r="AM137" s="7">
        <v>0</v>
      </c>
      <c r="AN137" s="6">
        <v>0</v>
      </c>
      <c r="AO137" s="7">
        <v>0</v>
      </c>
      <c r="AP137" s="8">
        <v>0</v>
      </c>
      <c r="AQ137" s="24">
        <v>0</v>
      </c>
      <c r="AR137" s="21">
        <v>0</v>
      </c>
      <c r="AS137" s="21">
        <v>0</v>
      </c>
      <c r="AT137" s="25">
        <v>0</v>
      </c>
      <c r="AU137" s="21">
        <v>0</v>
      </c>
      <c r="AV137" s="25">
        <v>0</v>
      </c>
      <c r="AW137" s="47">
        <v>0</v>
      </c>
      <c r="AX137" s="24">
        <v>0</v>
      </c>
      <c r="AY137" s="21">
        <v>0</v>
      </c>
      <c r="AZ137" s="25">
        <v>0</v>
      </c>
      <c r="BA137" s="21">
        <v>0</v>
      </c>
      <c r="BB137" s="25">
        <v>0</v>
      </c>
      <c r="BC137" s="21">
        <v>0</v>
      </c>
      <c r="BD137" s="22">
        <v>0</v>
      </c>
      <c r="BE137" s="119">
        <v>0</v>
      </c>
      <c r="BF137" s="24">
        <v>0</v>
      </c>
      <c r="BG137" s="21">
        <v>0</v>
      </c>
      <c r="BH137" s="25">
        <v>0</v>
      </c>
      <c r="BI137" s="21">
        <v>0</v>
      </c>
      <c r="BJ137" s="25">
        <v>0</v>
      </c>
      <c r="BK137" s="21">
        <v>0</v>
      </c>
      <c r="BL137" s="21">
        <v>0</v>
      </c>
      <c r="BM137" s="26">
        <v>0</v>
      </c>
      <c r="BN137" s="5">
        <v>0</v>
      </c>
      <c r="BO137" s="25">
        <v>0</v>
      </c>
      <c r="BP137" s="21">
        <v>0</v>
      </c>
      <c r="BQ137" s="25">
        <v>0</v>
      </c>
      <c r="BR137" s="21">
        <v>0</v>
      </c>
      <c r="BS137" s="3">
        <v>0</v>
      </c>
      <c r="BT137" s="60">
        <v>0</v>
      </c>
      <c r="BU137" s="41">
        <v>0</v>
      </c>
      <c r="BV137" s="24">
        <v>0</v>
      </c>
      <c r="BW137" s="21">
        <v>0</v>
      </c>
      <c r="BX137" s="21">
        <v>0</v>
      </c>
      <c r="BY137" s="22">
        <v>0</v>
      </c>
    </row>
    <row r="138" spans="2:77" ht="15" thickBot="1">
      <c r="B138" s="50" t="s">
        <v>177</v>
      </c>
      <c r="C138" s="55">
        <f>SUM(C3:C137)</f>
        <v>7349.036000000001</v>
      </c>
      <c r="D138" s="56">
        <f aca="true" t="shared" si="0" ref="D138:BR138">SUM(D3:D137)</f>
        <v>6918.468000000004</v>
      </c>
      <c r="E138" s="56">
        <f t="shared" si="0"/>
        <v>7350.525000000001</v>
      </c>
      <c r="F138" s="58">
        <f t="shared" si="0"/>
        <v>7245.234000000001</v>
      </c>
      <c r="G138" s="51">
        <f t="shared" si="0"/>
        <v>8198.635632919968</v>
      </c>
      <c r="H138" s="56">
        <f t="shared" si="0"/>
        <v>9303.997296689491</v>
      </c>
      <c r="I138" s="51">
        <f t="shared" si="0"/>
        <v>9582.141102739723</v>
      </c>
      <c r="J138" s="56">
        <f t="shared" si="0"/>
        <v>10595.40906215847</v>
      </c>
      <c r="K138" s="51">
        <f t="shared" si="0"/>
        <v>10824.670922374426</v>
      </c>
      <c r="L138" s="56">
        <f t="shared" si="0"/>
        <v>11014.164069863009</v>
      </c>
      <c r="M138" s="51">
        <f t="shared" si="0"/>
        <v>11169.123160844749</v>
      </c>
      <c r="N138" s="56">
        <f t="shared" si="0"/>
        <v>11291.916069216752</v>
      </c>
      <c r="O138" s="51">
        <f t="shared" si="0"/>
        <v>11392.802780936072</v>
      </c>
      <c r="P138" s="56">
        <f t="shared" si="0"/>
        <v>11468.135045433792</v>
      </c>
      <c r="Q138" s="51">
        <f t="shared" si="0"/>
        <v>11517.856656963473</v>
      </c>
      <c r="R138" s="56">
        <f t="shared" si="0"/>
        <v>11543.657557263206</v>
      </c>
      <c r="S138" s="51">
        <f t="shared" si="0"/>
        <v>11575.963269748865</v>
      </c>
      <c r="T138" s="56">
        <f t="shared" si="0"/>
        <v>11595.916807191783</v>
      </c>
      <c r="U138" s="52">
        <f t="shared" si="0"/>
        <v>11622.196282990868</v>
      </c>
      <c r="V138" s="57">
        <f t="shared" si="0"/>
        <v>710.6969329908676</v>
      </c>
      <c r="W138" s="51">
        <f t="shared" si="0"/>
        <v>866.4216231735161</v>
      </c>
      <c r="X138" s="56">
        <f t="shared" si="0"/>
        <v>1533.469616863114</v>
      </c>
      <c r="Y138" s="51">
        <f t="shared" si="0"/>
        <v>1687.8041640844178</v>
      </c>
      <c r="Z138" s="56">
        <f t="shared" si="0"/>
        <v>1779.4596147260272</v>
      </c>
      <c r="AA138" s="51">
        <f t="shared" si="0"/>
        <v>1887.2184019406393</v>
      </c>
      <c r="AB138" s="56">
        <f t="shared" si="0"/>
        <v>1960.6260605646626</v>
      </c>
      <c r="AC138" s="51">
        <f t="shared" si="0"/>
        <v>1998.3242150684928</v>
      </c>
      <c r="AD138" s="56">
        <f t="shared" si="0"/>
        <v>2015.7420744292235</v>
      </c>
      <c r="AE138" s="56">
        <f t="shared" si="0"/>
        <v>2024.7624562785388</v>
      </c>
      <c r="AF138" s="51">
        <f t="shared" si="0"/>
        <v>2032.8605023907105</v>
      </c>
      <c r="AG138" s="56">
        <f t="shared" si="0"/>
        <v>2038.1581345890409</v>
      </c>
      <c r="AH138" s="56">
        <f t="shared" si="0"/>
        <v>2042.908303310502</v>
      </c>
      <c r="AI138" s="52">
        <f t="shared" si="0"/>
        <v>2049.1175994292234</v>
      </c>
      <c r="AJ138" s="57">
        <f t="shared" si="0"/>
        <v>1498.442420091324</v>
      </c>
      <c r="AK138" s="51">
        <f t="shared" si="0"/>
        <v>1497.2993835616437</v>
      </c>
      <c r="AL138" s="56">
        <f t="shared" si="0"/>
        <v>1478.2545127504554</v>
      </c>
      <c r="AM138" s="51">
        <f t="shared" si="0"/>
        <v>1477.1442465753425</v>
      </c>
      <c r="AN138" s="56">
        <f t="shared" si="0"/>
        <v>1469.4388356164382</v>
      </c>
      <c r="AO138" s="51">
        <f t="shared" si="0"/>
        <v>1468.2100684931506</v>
      </c>
      <c r="AP138" s="58">
        <f t="shared" si="0"/>
        <v>1467.5605510018215</v>
      </c>
      <c r="AQ138" s="55">
        <f t="shared" si="0"/>
        <v>70.16228310502284</v>
      </c>
      <c r="AR138" s="56">
        <f t="shared" si="0"/>
        <v>70.16228310502284</v>
      </c>
      <c r="AS138" s="51">
        <f t="shared" si="0"/>
        <v>10.435223132969034</v>
      </c>
      <c r="AT138" s="56">
        <f t="shared" si="0"/>
        <v>10.437214611872147</v>
      </c>
      <c r="AU138" s="51">
        <f t="shared" si="0"/>
        <v>3.437214611872146</v>
      </c>
      <c r="AV138" s="56">
        <f t="shared" si="0"/>
        <v>3.1257990867579903</v>
      </c>
      <c r="AW138" s="52">
        <f t="shared" si="0"/>
        <v>2.737818761384335</v>
      </c>
      <c r="AX138" s="57">
        <f t="shared" si="0"/>
        <v>46.76837899543379</v>
      </c>
      <c r="AY138" s="51">
        <f t="shared" si="0"/>
        <v>44.52979452054794</v>
      </c>
      <c r="AZ138" s="56">
        <f t="shared" si="0"/>
        <v>43.79724499089253</v>
      </c>
      <c r="BA138" s="51">
        <f t="shared" si="0"/>
        <v>24.748287671232873</v>
      </c>
      <c r="BB138" s="56">
        <f t="shared" si="0"/>
        <v>28.231621004566207</v>
      </c>
      <c r="BC138" s="51">
        <f t="shared" si="0"/>
        <v>22.817808219178076</v>
      </c>
      <c r="BD138" s="58">
        <f t="shared" si="0"/>
        <v>22.225751366120218</v>
      </c>
      <c r="BE138" s="138">
        <f t="shared" si="0"/>
        <v>123</v>
      </c>
      <c r="BF138" s="57">
        <f t="shared" si="0"/>
        <v>130.10499999999996</v>
      </c>
      <c r="BG138" s="51">
        <f t="shared" si="0"/>
        <v>132.036</v>
      </c>
      <c r="BH138" s="56">
        <f t="shared" si="0"/>
        <v>130.149</v>
      </c>
      <c r="BI138" s="51">
        <f t="shared" si="0"/>
        <v>113.255</v>
      </c>
      <c r="BJ138" s="56">
        <f t="shared" si="0"/>
        <v>70.93300000000002</v>
      </c>
      <c r="BK138" s="51">
        <f t="shared" si="0"/>
        <v>92.09399999999994</v>
      </c>
      <c r="BL138" s="59">
        <f t="shared" si="0"/>
        <v>92.09399999999994</v>
      </c>
      <c r="BM138" s="58">
        <f t="shared" si="0"/>
        <v>46.04699999999997</v>
      </c>
      <c r="BN138" s="55">
        <f t="shared" si="0"/>
        <v>41.216000000000015</v>
      </c>
      <c r="BO138" s="56">
        <f t="shared" si="0"/>
        <v>38.724000000000004</v>
      </c>
      <c r="BP138" s="51">
        <f t="shared" si="0"/>
        <v>43.143</v>
      </c>
      <c r="BQ138" s="56">
        <f t="shared" si="0"/>
        <v>40.928999999999995</v>
      </c>
      <c r="BR138" s="51">
        <f t="shared" si="0"/>
        <v>11.579</v>
      </c>
      <c r="BS138" s="59">
        <f aca="true" t="shared" si="1" ref="BS138:BU138">SUM(BS3:BS137)</f>
        <v>26.253999999999994</v>
      </c>
      <c r="BT138" s="56">
        <f t="shared" si="1"/>
        <v>26.253999999999994</v>
      </c>
      <c r="BU138" s="58">
        <f t="shared" si="1"/>
        <v>13.126999999999997</v>
      </c>
      <c r="BV138" s="55">
        <f aca="true" t="shared" si="2" ref="BV138">SUM(BV3:BV137)</f>
        <v>175.59100000000004</v>
      </c>
      <c r="BW138" s="56">
        <f aca="true" t="shared" si="3" ref="BW138">SUM(BW3:BW137)</f>
        <v>201.84500000000003</v>
      </c>
      <c r="BX138" s="56">
        <f aca="true" t="shared" si="4" ref="BX138">SUM(BX3:BX137)</f>
        <v>241.22599999999994</v>
      </c>
      <c r="BY138" s="52">
        <f aca="true" t="shared" si="5" ref="BY138">SUM(BY3:BY137)</f>
        <v>65.63499999999999</v>
      </c>
    </row>
    <row r="139" spans="58:73" ht="15">
      <c r="BF139" s="17"/>
      <c r="BG139" s="17"/>
      <c r="BH139" s="17"/>
      <c r="BI139" s="17"/>
      <c r="BJ139" s="17"/>
      <c r="BK139" s="17"/>
      <c r="BL139" s="33"/>
      <c r="BM139" s="33"/>
      <c r="BN139" s="17"/>
      <c r="BO139" s="17"/>
      <c r="BP139" s="17"/>
      <c r="BQ139" s="17"/>
      <c r="BR139" s="17"/>
      <c r="BS139" s="17"/>
      <c r="BT139" s="33"/>
      <c r="BU139" s="33"/>
    </row>
    <row r="140" spans="58:73" ht="14.1" customHeight="1">
      <c r="BF140" s="17"/>
      <c r="BG140" s="17"/>
      <c r="BH140" s="17"/>
      <c r="BI140" s="17"/>
      <c r="BJ140" s="17"/>
      <c r="BK140" s="17"/>
      <c r="BL140" s="33"/>
      <c r="BM140" s="33"/>
      <c r="BN140" s="17"/>
      <c r="BO140" s="17"/>
      <c r="BP140" s="17"/>
      <c r="BQ140" s="17"/>
      <c r="BR140" s="17"/>
      <c r="BS140" s="17"/>
      <c r="BT140" s="33"/>
      <c r="BU140" s="33"/>
    </row>
    <row r="141" spans="58:73" ht="15">
      <c r="BF141" s="17"/>
      <c r="BG141" s="17"/>
      <c r="BH141" s="17"/>
      <c r="BI141" s="17"/>
      <c r="BJ141" s="17"/>
      <c r="BK141" s="17"/>
      <c r="BL141" s="33"/>
      <c r="BM141" s="33"/>
      <c r="BN141" s="17"/>
      <c r="BO141" s="17"/>
      <c r="BP141" s="17"/>
      <c r="BQ141" s="17"/>
      <c r="BR141" s="17"/>
      <c r="BS141" s="17"/>
      <c r="BT141" s="33"/>
      <c r="BU141" s="33"/>
    </row>
    <row r="142" spans="58:73" ht="15">
      <c r="BF142" s="17"/>
      <c r="BG142" s="17"/>
      <c r="BH142" s="17"/>
      <c r="BI142" s="17"/>
      <c r="BJ142" s="17"/>
      <c r="BK142" s="17"/>
      <c r="BL142" s="33"/>
      <c r="BM142" s="33"/>
      <c r="BN142" s="17"/>
      <c r="BO142" s="17"/>
      <c r="BP142" s="17"/>
      <c r="BQ142" s="17"/>
      <c r="BR142" s="17"/>
      <c r="BS142" s="17"/>
      <c r="BT142" s="33"/>
      <c r="BU142" s="33"/>
    </row>
    <row r="143" spans="58:73" ht="15">
      <c r="BF143" s="17"/>
      <c r="BG143" s="17"/>
      <c r="BH143" s="17"/>
      <c r="BI143" s="17"/>
      <c r="BJ143" s="17"/>
      <c r="BK143" s="17"/>
      <c r="BL143" s="33"/>
      <c r="BM143" s="33"/>
      <c r="BN143" s="17"/>
      <c r="BO143" s="17"/>
      <c r="BP143" s="17"/>
      <c r="BQ143" s="17"/>
      <c r="BR143" s="17"/>
      <c r="BS143" s="17"/>
      <c r="BT143" s="33"/>
      <c r="BU143" s="33"/>
    </row>
    <row r="144" spans="58:73" ht="15">
      <c r="BF144" s="17"/>
      <c r="BG144" s="17"/>
      <c r="BH144" s="17"/>
      <c r="BI144" s="17"/>
      <c r="BJ144" s="17"/>
      <c r="BK144" s="17"/>
      <c r="BL144" s="33"/>
      <c r="BM144" s="33"/>
      <c r="BN144" s="17"/>
      <c r="BO144" s="17"/>
      <c r="BP144" s="17"/>
      <c r="BQ144" s="17"/>
      <c r="BR144" s="17"/>
      <c r="BS144" s="17"/>
      <c r="BT144" s="33"/>
      <c r="BU144" s="33"/>
    </row>
    <row r="145" spans="58:73" ht="15">
      <c r="BF145" s="17"/>
      <c r="BG145" s="17"/>
      <c r="BH145" s="17"/>
      <c r="BI145" s="17"/>
      <c r="BJ145" s="17"/>
      <c r="BK145" s="17"/>
      <c r="BL145" s="33"/>
      <c r="BM145" s="33"/>
      <c r="BN145" s="17"/>
      <c r="BO145" s="17"/>
      <c r="BP145" s="17"/>
      <c r="BQ145" s="17"/>
      <c r="BR145" s="17"/>
      <c r="BS145" s="17"/>
      <c r="BT145" s="33"/>
      <c r="BU145" s="33"/>
    </row>
    <row r="146" spans="58:73" ht="15">
      <c r="BF146" s="17"/>
      <c r="BG146" s="17"/>
      <c r="BH146" s="17"/>
      <c r="BI146" s="17"/>
      <c r="BJ146" s="17"/>
      <c r="BK146" s="17"/>
      <c r="BL146" s="33"/>
      <c r="BM146" s="33"/>
      <c r="BN146" s="17"/>
      <c r="BO146" s="17"/>
      <c r="BP146" s="17"/>
      <c r="BQ146" s="17"/>
      <c r="BR146" s="17"/>
      <c r="BS146" s="17"/>
      <c r="BT146" s="33"/>
      <c r="BU146" s="33"/>
    </row>
    <row r="147" spans="58:73" ht="15">
      <c r="BF147" s="17"/>
      <c r="BG147" s="17"/>
      <c r="BH147" s="17"/>
      <c r="BI147" s="17"/>
      <c r="BJ147" s="17"/>
      <c r="BK147" s="17"/>
      <c r="BL147" s="33"/>
      <c r="BM147" s="33"/>
      <c r="BN147" s="17"/>
      <c r="BO147" s="17"/>
      <c r="BP147" s="17"/>
      <c r="BQ147" s="17"/>
      <c r="BR147" s="17"/>
      <c r="BS147" s="17"/>
      <c r="BT147" s="33"/>
      <c r="BU147" s="33"/>
    </row>
    <row r="148" spans="58:73" ht="15">
      <c r="BF148" s="17"/>
      <c r="BG148" s="17"/>
      <c r="BH148" s="17"/>
      <c r="BI148" s="17"/>
      <c r="BJ148" s="17"/>
      <c r="BK148" s="17"/>
      <c r="BL148" s="33"/>
      <c r="BM148" s="33"/>
      <c r="BN148" s="17"/>
      <c r="BO148" s="17"/>
      <c r="BP148" s="17"/>
      <c r="BQ148" s="17"/>
      <c r="BR148" s="17"/>
      <c r="BS148" s="17"/>
      <c r="BT148" s="33"/>
      <c r="BU148" s="33"/>
    </row>
    <row r="149" spans="58:73" ht="15">
      <c r="BF149" s="17"/>
      <c r="BG149" s="17"/>
      <c r="BH149" s="17"/>
      <c r="BI149" s="17"/>
      <c r="BJ149" s="17"/>
      <c r="BK149" s="17"/>
      <c r="BL149" s="33"/>
      <c r="BM149" s="33"/>
      <c r="BN149" s="17"/>
      <c r="BO149" s="17"/>
      <c r="BP149" s="17"/>
      <c r="BQ149" s="17"/>
      <c r="BR149" s="17"/>
      <c r="BS149" s="17"/>
      <c r="BT149" s="33"/>
      <c r="BU149" s="33"/>
    </row>
    <row r="150" spans="58:73" ht="15">
      <c r="BF150" s="17"/>
      <c r="BG150" s="17"/>
      <c r="BH150" s="17"/>
      <c r="BI150" s="17"/>
      <c r="BJ150" s="17"/>
      <c r="BK150" s="17"/>
      <c r="BL150" s="33"/>
      <c r="BM150" s="33"/>
      <c r="BN150" s="17"/>
      <c r="BO150" s="17"/>
      <c r="BP150" s="17"/>
      <c r="BQ150" s="17"/>
      <c r="BR150" s="17"/>
      <c r="BS150" s="17"/>
      <c r="BT150" s="33"/>
      <c r="BU150" s="33"/>
    </row>
    <row r="151" spans="58:73" ht="15">
      <c r="BF151" s="17"/>
      <c r="BG151" s="17"/>
      <c r="BH151" s="17"/>
      <c r="BI151" s="17"/>
      <c r="BJ151" s="17"/>
      <c r="BK151" s="17"/>
      <c r="BL151" s="33"/>
      <c r="BM151" s="33"/>
      <c r="BN151" s="17"/>
      <c r="BO151" s="17"/>
      <c r="BP151" s="17"/>
      <c r="BQ151" s="17"/>
      <c r="BR151" s="17"/>
      <c r="BS151" s="17"/>
      <c r="BT151" s="33"/>
      <c r="BU151" s="33"/>
    </row>
    <row r="152" spans="58:73" ht="15">
      <c r="BF152" s="17"/>
      <c r="BG152" s="17"/>
      <c r="BH152" s="17"/>
      <c r="BI152" s="17"/>
      <c r="BJ152" s="17"/>
      <c r="BK152" s="17"/>
      <c r="BL152" s="33"/>
      <c r="BM152" s="33"/>
      <c r="BN152" s="17"/>
      <c r="BO152" s="17"/>
      <c r="BP152" s="17"/>
      <c r="BQ152" s="17"/>
      <c r="BR152" s="17"/>
      <c r="BS152" s="17"/>
      <c r="BT152" s="33"/>
      <c r="BU152" s="33"/>
    </row>
    <row r="153" spans="58:73" ht="15">
      <c r="BF153" s="17"/>
      <c r="BG153" s="17"/>
      <c r="BH153" s="17"/>
      <c r="BI153" s="17"/>
      <c r="BJ153" s="17"/>
      <c r="BK153" s="17"/>
      <c r="BL153" s="33"/>
      <c r="BM153" s="33"/>
      <c r="BN153" s="17"/>
      <c r="BO153" s="17"/>
      <c r="BP153" s="17"/>
      <c r="BQ153" s="17"/>
      <c r="BR153" s="17"/>
      <c r="BS153" s="17"/>
      <c r="BT153" s="33"/>
      <c r="BU153" s="33"/>
    </row>
    <row r="154" spans="58:73" ht="15">
      <c r="BF154" s="17"/>
      <c r="BG154" s="17"/>
      <c r="BH154" s="17"/>
      <c r="BI154" s="17"/>
      <c r="BJ154" s="17"/>
      <c r="BK154" s="17"/>
      <c r="BL154" s="33"/>
      <c r="BM154" s="33"/>
      <c r="BN154" s="17"/>
      <c r="BO154" s="17"/>
      <c r="BP154" s="17"/>
      <c r="BQ154" s="17"/>
      <c r="BR154" s="17"/>
      <c r="BS154" s="17"/>
      <c r="BT154" s="33"/>
      <c r="BU154" s="33"/>
    </row>
    <row r="155" spans="58:73" ht="15">
      <c r="BF155" s="17"/>
      <c r="BG155" s="17"/>
      <c r="BH155" s="17"/>
      <c r="BI155" s="17"/>
      <c r="BJ155" s="17"/>
      <c r="BK155" s="17"/>
      <c r="BL155" s="33"/>
      <c r="BM155" s="33"/>
      <c r="BN155" s="17"/>
      <c r="BO155" s="17"/>
      <c r="BP155" s="17"/>
      <c r="BQ155" s="17"/>
      <c r="BR155" s="17"/>
      <c r="BS155" s="17"/>
      <c r="BT155" s="33"/>
      <c r="BU155" s="33"/>
    </row>
    <row r="156" spans="58:73" ht="15">
      <c r="BF156" s="17"/>
      <c r="BG156" s="17"/>
      <c r="BH156" s="17"/>
      <c r="BI156" s="17"/>
      <c r="BJ156" s="17"/>
      <c r="BK156" s="17"/>
      <c r="BL156" s="33"/>
      <c r="BM156" s="33"/>
      <c r="BN156" s="17"/>
      <c r="BO156" s="17"/>
      <c r="BP156" s="17"/>
      <c r="BQ156" s="17"/>
      <c r="BR156" s="17"/>
      <c r="BS156" s="17"/>
      <c r="BT156" s="33"/>
      <c r="BU156" s="33"/>
    </row>
    <row r="157" spans="58:73" ht="15">
      <c r="BF157" s="17"/>
      <c r="BG157" s="17"/>
      <c r="BH157" s="17"/>
      <c r="BI157" s="17"/>
      <c r="BJ157" s="17"/>
      <c r="BK157" s="17"/>
      <c r="BL157" s="33"/>
      <c r="BM157" s="33"/>
      <c r="BN157" s="17"/>
      <c r="BO157" s="17"/>
      <c r="BP157" s="17"/>
      <c r="BQ157" s="17"/>
      <c r="BR157" s="17"/>
      <c r="BS157" s="17"/>
      <c r="BT157" s="33"/>
      <c r="BU157" s="33"/>
    </row>
    <row r="158" spans="58:73" ht="15">
      <c r="BF158" s="17"/>
      <c r="BG158" s="17"/>
      <c r="BH158" s="17"/>
      <c r="BI158" s="17"/>
      <c r="BJ158" s="17"/>
      <c r="BK158" s="17"/>
      <c r="BL158" s="33"/>
      <c r="BM158" s="33"/>
      <c r="BN158" s="17"/>
      <c r="BO158" s="17"/>
      <c r="BP158" s="17"/>
      <c r="BQ158" s="17"/>
      <c r="BR158" s="17"/>
      <c r="BS158" s="17"/>
      <c r="BT158" s="33"/>
      <c r="BU158" s="33"/>
    </row>
    <row r="159" spans="58:73" ht="15">
      <c r="BF159" s="17"/>
      <c r="BG159" s="17"/>
      <c r="BH159" s="17"/>
      <c r="BI159" s="17"/>
      <c r="BJ159" s="17"/>
      <c r="BK159" s="17"/>
      <c r="BL159" s="33"/>
      <c r="BM159" s="33"/>
      <c r="BN159" s="17"/>
      <c r="BO159" s="17"/>
      <c r="BP159" s="17"/>
      <c r="BQ159" s="17"/>
      <c r="BR159" s="17"/>
      <c r="BS159" s="17"/>
      <c r="BT159" s="33"/>
      <c r="BU159" s="33"/>
    </row>
    <row r="160" spans="58:73" ht="15">
      <c r="BF160" s="17"/>
      <c r="BG160" s="17"/>
      <c r="BH160" s="17"/>
      <c r="BI160" s="17"/>
      <c r="BJ160" s="17"/>
      <c r="BK160" s="17"/>
      <c r="BL160" s="33"/>
      <c r="BM160" s="33"/>
      <c r="BN160" s="17"/>
      <c r="BO160" s="17"/>
      <c r="BP160" s="17"/>
      <c r="BQ160" s="17"/>
      <c r="BR160" s="17"/>
      <c r="BS160" s="17"/>
      <c r="BT160" s="33"/>
      <c r="BU160" s="33"/>
    </row>
    <row r="161" spans="58:73" ht="15">
      <c r="BF161" s="17"/>
      <c r="BG161" s="17"/>
      <c r="BH161" s="17"/>
      <c r="BI161" s="17"/>
      <c r="BJ161" s="17"/>
      <c r="BK161" s="17"/>
      <c r="BL161" s="33"/>
      <c r="BM161" s="33"/>
      <c r="BN161" s="17"/>
      <c r="BO161" s="17"/>
      <c r="BP161" s="17"/>
      <c r="BQ161" s="17"/>
      <c r="BR161" s="17"/>
      <c r="BS161" s="17"/>
      <c r="BT161" s="33"/>
      <c r="BU161" s="33"/>
    </row>
    <row r="162" spans="58:73" ht="15">
      <c r="BF162" s="17"/>
      <c r="BG162" s="17"/>
      <c r="BH162" s="17"/>
      <c r="BI162" s="17"/>
      <c r="BJ162" s="17"/>
      <c r="BK162" s="17"/>
      <c r="BL162" s="33"/>
      <c r="BM162" s="33"/>
      <c r="BN162" s="17"/>
      <c r="BO162" s="17"/>
      <c r="BP162" s="17"/>
      <c r="BQ162" s="17"/>
      <c r="BR162" s="17"/>
      <c r="BS162" s="17"/>
      <c r="BT162" s="33"/>
      <c r="BU162" s="33"/>
    </row>
    <row r="163" spans="58:73" ht="15">
      <c r="BF163" s="17"/>
      <c r="BG163" s="17"/>
      <c r="BH163" s="17"/>
      <c r="BI163" s="17"/>
      <c r="BJ163" s="17"/>
      <c r="BK163" s="17"/>
      <c r="BL163" s="33"/>
      <c r="BM163" s="33"/>
      <c r="BN163" s="17"/>
      <c r="BO163" s="17"/>
      <c r="BP163" s="17"/>
      <c r="BQ163" s="17"/>
      <c r="BR163" s="17"/>
      <c r="BS163" s="17"/>
      <c r="BT163" s="33"/>
      <c r="BU163" s="33"/>
    </row>
    <row r="164" spans="58:73" ht="15">
      <c r="BF164" s="17"/>
      <c r="BG164" s="17"/>
      <c r="BH164" s="17"/>
      <c r="BI164" s="17"/>
      <c r="BJ164" s="17"/>
      <c r="BK164" s="17"/>
      <c r="BL164" s="33"/>
      <c r="BM164" s="33"/>
      <c r="BN164" s="17"/>
      <c r="BO164" s="17"/>
      <c r="BP164" s="17"/>
      <c r="BQ164" s="17"/>
      <c r="BR164" s="17"/>
      <c r="BS164" s="17"/>
      <c r="BT164" s="33"/>
      <c r="BU164" s="33"/>
    </row>
    <row r="165" spans="58:73" ht="15">
      <c r="BF165" s="17"/>
      <c r="BG165" s="17"/>
      <c r="BH165" s="17"/>
      <c r="BI165" s="17"/>
      <c r="BJ165" s="17"/>
      <c r="BK165" s="17"/>
      <c r="BL165" s="33"/>
      <c r="BM165" s="33"/>
      <c r="BN165" s="17"/>
      <c r="BO165" s="17"/>
      <c r="BP165" s="17"/>
      <c r="BQ165" s="17"/>
      <c r="BR165" s="17"/>
      <c r="BS165" s="17"/>
      <c r="BT165" s="33"/>
      <c r="BU165" s="33"/>
    </row>
    <row r="166" spans="58:73" ht="15">
      <c r="BF166" s="17"/>
      <c r="BG166" s="17"/>
      <c r="BH166" s="17"/>
      <c r="BI166" s="17"/>
      <c r="BJ166" s="17"/>
      <c r="BK166" s="17"/>
      <c r="BL166" s="33"/>
      <c r="BM166" s="33"/>
      <c r="BN166" s="17"/>
      <c r="BO166" s="17"/>
      <c r="BP166" s="17"/>
      <c r="BQ166" s="17"/>
      <c r="BR166" s="17"/>
      <c r="BS166" s="17"/>
      <c r="BT166" s="33"/>
      <c r="BU166" s="33"/>
    </row>
    <row r="167" spans="58:73" ht="15">
      <c r="BF167" s="17"/>
      <c r="BG167" s="17"/>
      <c r="BH167" s="17"/>
      <c r="BI167" s="17"/>
      <c r="BJ167" s="17"/>
      <c r="BK167" s="17"/>
      <c r="BL167" s="33"/>
      <c r="BM167" s="33"/>
      <c r="BN167" s="17"/>
      <c r="BO167" s="17"/>
      <c r="BP167" s="17"/>
      <c r="BQ167" s="17"/>
      <c r="BR167" s="17"/>
      <c r="BS167" s="17"/>
      <c r="BT167" s="33"/>
      <c r="BU167" s="33"/>
    </row>
    <row r="168" spans="58:73" ht="15">
      <c r="BF168" s="17"/>
      <c r="BG168" s="17"/>
      <c r="BH168" s="17"/>
      <c r="BI168" s="17"/>
      <c r="BJ168" s="17"/>
      <c r="BK168" s="17"/>
      <c r="BL168" s="33"/>
      <c r="BM168" s="33"/>
      <c r="BN168" s="17"/>
      <c r="BO168" s="17"/>
      <c r="BP168" s="17"/>
      <c r="BQ168" s="17"/>
      <c r="BR168" s="17"/>
      <c r="BS168" s="17"/>
      <c r="BT168" s="33"/>
      <c r="BU168" s="33"/>
    </row>
    <row r="169" spans="58:73" ht="15">
      <c r="BF169" s="17"/>
      <c r="BG169" s="17"/>
      <c r="BH169" s="17"/>
      <c r="BI169" s="17"/>
      <c r="BJ169" s="17"/>
      <c r="BK169" s="17"/>
      <c r="BL169" s="33"/>
      <c r="BM169" s="33"/>
      <c r="BN169" s="17"/>
      <c r="BO169" s="17"/>
      <c r="BP169" s="17"/>
      <c r="BQ169" s="17"/>
      <c r="BR169" s="17"/>
      <c r="BS169" s="17"/>
      <c r="BT169" s="33"/>
      <c r="BU169" s="33"/>
    </row>
    <row r="170" spans="58:73" ht="15">
      <c r="BF170" s="17"/>
      <c r="BG170" s="17"/>
      <c r="BH170" s="17"/>
      <c r="BI170" s="17"/>
      <c r="BJ170" s="17"/>
      <c r="BK170" s="17"/>
      <c r="BL170" s="33"/>
      <c r="BM170" s="33"/>
      <c r="BN170" s="17"/>
      <c r="BO170" s="17"/>
      <c r="BP170" s="17"/>
      <c r="BQ170" s="17"/>
      <c r="BR170" s="17"/>
      <c r="BS170" s="17"/>
      <c r="BT170" s="33"/>
      <c r="BU170" s="33"/>
    </row>
    <row r="171" spans="58:73" ht="15">
      <c r="BF171" s="17"/>
      <c r="BG171" s="17"/>
      <c r="BH171" s="17"/>
      <c r="BI171" s="17"/>
      <c r="BJ171" s="17"/>
      <c r="BK171" s="17"/>
      <c r="BL171" s="33"/>
      <c r="BM171" s="33"/>
      <c r="BN171" s="17"/>
      <c r="BO171" s="17"/>
      <c r="BP171" s="17"/>
      <c r="BQ171" s="17"/>
      <c r="BR171" s="17"/>
      <c r="BS171" s="17"/>
      <c r="BT171" s="33"/>
      <c r="BU171" s="33"/>
    </row>
    <row r="172" spans="58:73" ht="15">
      <c r="BF172" s="17"/>
      <c r="BG172" s="17"/>
      <c r="BH172" s="17"/>
      <c r="BI172" s="17"/>
      <c r="BJ172" s="17"/>
      <c r="BK172" s="17"/>
      <c r="BL172" s="33"/>
      <c r="BM172" s="33"/>
      <c r="BN172" s="17"/>
      <c r="BO172" s="17"/>
      <c r="BP172" s="17"/>
      <c r="BQ172" s="17"/>
      <c r="BR172" s="17"/>
      <c r="BS172" s="17"/>
      <c r="BT172" s="33"/>
      <c r="BU172" s="33"/>
    </row>
    <row r="173" spans="58:73" ht="15">
      <c r="BF173" s="17"/>
      <c r="BG173" s="17"/>
      <c r="BH173" s="17"/>
      <c r="BI173" s="17"/>
      <c r="BJ173" s="17"/>
      <c r="BK173" s="17"/>
      <c r="BL173" s="33"/>
      <c r="BM173" s="33"/>
      <c r="BN173" s="17"/>
      <c r="BO173" s="17"/>
      <c r="BP173" s="17"/>
      <c r="BQ173" s="17"/>
      <c r="BR173" s="17"/>
      <c r="BS173" s="17"/>
      <c r="BT173" s="33"/>
      <c r="BU173" s="33"/>
    </row>
    <row r="174" spans="58:73" ht="15">
      <c r="BF174" s="17"/>
      <c r="BG174" s="17"/>
      <c r="BH174" s="17"/>
      <c r="BI174" s="17"/>
      <c r="BJ174" s="17"/>
      <c r="BK174" s="17"/>
      <c r="BL174" s="33"/>
      <c r="BM174" s="33"/>
      <c r="BN174" s="17"/>
      <c r="BO174" s="17"/>
      <c r="BP174" s="17"/>
      <c r="BQ174" s="17"/>
      <c r="BR174" s="17"/>
      <c r="BS174" s="17"/>
      <c r="BT174" s="33"/>
      <c r="BU174" s="33"/>
    </row>
    <row r="175" spans="58:73" ht="15">
      <c r="BF175" s="17"/>
      <c r="BG175" s="17"/>
      <c r="BH175" s="17"/>
      <c r="BI175" s="17"/>
      <c r="BJ175" s="17"/>
      <c r="BK175" s="17"/>
      <c r="BL175" s="33"/>
      <c r="BM175" s="33"/>
      <c r="BN175" s="17"/>
      <c r="BO175" s="17"/>
      <c r="BP175" s="17"/>
      <c r="BQ175" s="17"/>
      <c r="BR175" s="17"/>
      <c r="BS175" s="17"/>
      <c r="BT175" s="33"/>
      <c r="BU175" s="33"/>
    </row>
    <row r="176" spans="58:73" ht="15">
      <c r="BF176" s="17"/>
      <c r="BG176" s="17"/>
      <c r="BH176" s="17"/>
      <c r="BI176" s="17"/>
      <c r="BJ176" s="17"/>
      <c r="BK176" s="17"/>
      <c r="BL176" s="33"/>
      <c r="BM176" s="33"/>
      <c r="BN176" s="17"/>
      <c r="BO176" s="17"/>
      <c r="BP176" s="17"/>
      <c r="BQ176" s="17"/>
      <c r="BR176" s="17"/>
      <c r="BS176" s="17"/>
      <c r="BT176" s="33"/>
      <c r="BU176" s="33"/>
    </row>
    <row r="177" spans="58:73" ht="15">
      <c r="BF177" s="17"/>
      <c r="BG177" s="17"/>
      <c r="BH177" s="17"/>
      <c r="BI177" s="17"/>
      <c r="BJ177" s="17"/>
      <c r="BK177" s="17"/>
      <c r="BL177" s="33"/>
      <c r="BM177" s="33"/>
      <c r="BN177" s="17"/>
      <c r="BO177" s="17"/>
      <c r="BP177" s="17"/>
      <c r="BQ177" s="17"/>
      <c r="BR177" s="17"/>
      <c r="BS177" s="17"/>
      <c r="BT177" s="33"/>
      <c r="BU177" s="33"/>
    </row>
    <row r="178" spans="58:73" ht="15">
      <c r="BF178" s="17"/>
      <c r="BG178" s="17"/>
      <c r="BH178" s="17"/>
      <c r="BI178" s="17"/>
      <c r="BJ178" s="17"/>
      <c r="BK178" s="17"/>
      <c r="BL178" s="33"/>
      <c r="BM178" s="33"/>
      <c r="BN178" s="17"/>
      <c r="BO178" s="17"/>
      <c r="BP178" s="17"/>
      <c r="BQ178" s="17"/>
      <c r="BR178" s="17"/>
      <c r="BS178" s="17"/>
      <c r="BT178" s="33"/>
      <c r="BU178" s="33"/>
    </row>
    <row r="179" spans="58:73" ht="15">
      <c r="BF179" s="17"/>
      <c r="BG179" s="17"/>
      <c r="BH179" s="17"/>
      <c r="BI179" s="17"/>
      <c r="BJ179" s="17"/>
      <c r="BK179" s="17"/>
      <c r="BL179" s="33"/>
      <c r="BM179" s="33"/>
      <c r="BN179" s="17"/>
      <c r="BO179" s="17"/>
      <c r="BP179" s="17"/>
      <c r="BQ179" s="17"/>
      <c r="BR179" s="17"/>
      <c r="BS179" s="17"/>
      <c r="BT179" s="33"/>
      <c r="BU179" s="33"/>
    </row>
    <row r="180" spans="58:73" ht="15">
      <c r="BF180" s="17"/>
      <c r="BG180" s="17"/>
      <c r="BH180" s="17"/>
      <c r="BI180" s="17"/>
      <c r="BJ180" s="17"/>
      <c r="BK180" s="17"/>
      <c r="BL180" s="33"/>
      <c r="BM180" s="33"/>
      <c r="BN180" s="17"/>
      <c r="BO180" s="17"/>
      <c r="BP180" s="17"/>
      <c r="BQ180" s="17"/>
      <c r="BR180" s="17"/>
      <c r="BS180" s="17"/>
      <c r="BT180" s="33"/>
      <c r="BU180" s="33"/>
    </row>
    <row r="181" spans="58:73" ht="15">
      <c r="BF181" s="17"/>
      <c r="BG181" s="17"/>
      <c r="BH181" s="17"/>
      <c r="BI181" s="17"/>
      <c r="BJ181" s="17"/>
      <c r="BK181" s="17"/>
      <c r="BL181" s="33"/>
      <c r="BM181" s="33"/>
      <c r="BN181" s="17"/>
      <c r="BO181" s="17"/>
      <c r="BP181" s="17"/>
      <c r="BQ181" s="17"/>
      <c r="BR181" s="17"/>
      <c r="BS181" s="17"/>
      <c r="BT181" s="33"/>
      <c r="BU181" s="33"/>
    </row>
    <row r="182" spans="58:73" ht="15">
      <c r="BF182" s="17"/>
      <c r="BG182" s="17"/>
      <c r="BH182" s="17"/>
      <c r="BI182" s="17"/>
      <c r="BJ182" s="17"/>
      <c r="BK182" s="17"/>
      <c r="BL182" s="33"/>
      <c r="BM182" s="33"/>
      <c r="BN182" s="17"/>
      <c r="BO182" s="17"/>
      <c r="BP182" s="17"/>
      <c r="BQ182" s="17"/>
      <c r="BR182" s="17"/>
      <c r="BS182" s="17"/>
      <c r="BT182" s="33"/>
      <c r="BU182" s="33"/>
    </row>
    <row r="183" spans="58:73" ht="15">
      <c r="BF183" s="17"/>
      <c r="BG183" s="17"/>
      <c r="BH183" s="17"/>
      <c r="BI183" s="17"/>
      <c r="BJ183" s="17"/>
      <c r="BK183" s="17"/>
      <c r="BL183" s="33"/>
      <c r="BM183" s="33"/>
      <c r="BN183" s="17"/>
      <c r="BO183" s="17"/>
      <c r="BP183" s="17"/>
      <c r="BQ183" s="17"/>
      <c r="BR183" s="17"/>
      <c r="BS183" s="17"/>
      <c r="BT183" s="33"/>
      <c r="BU183" s="33"/>
    </row>
    <row r="184" spans="58:73" ht="15">
      <c r="BF184" s="17"/>
      <c r="BG184" s="17"/>
      <c r="BH184" s="17"/>
      <c r="BI184" s="17"/>
      <c r="BJ184" s="17"/>
      <c r="BK184" s="17"/>
      <c r="BL184" s="33"/>
      <c r="BM184" s="33"/>
      <c r="BN184" s="17"/>
      <c r="BO184" s="17"/>
      <c r="BP184" s="17"/>
      <c r="BQ184" s="17"/>
      <c r="BR184" s="17"/>
      <c r="BS184" s="17"/>
      <c r="BT184" s="33"/>
      <c r="BU184" s="33"/>
    </row>
    <row r="185" spans="58:73" ht="15">
      <c r="BF185" s="17"/>
      <c r="BG185" s="17"/>
      <c r="BH185" s="17"/>
      <c r="BI185" s="17"/>
      <c r="BJ185" s="17"/>
      <c r="BK185" s="17"/>
      <c r="BL185" s="33"/>
      <c r="BM185" s="33"/>
      <c r="BN185" s="17"/>
      <c r="BO185" s="17"/>
      <c r="BP185" s="17"/>
      <c r="BQ185" s="17"/>
      <c r="BR185" s="17"/>
      <c r="BS185" s="17"/>
      <c r="BT185" s="33"/>
      <c r="BU185" s="33"/>
    </row>
    <row r="186" spans="58:73" ht="15">
      <c r="BF186" s="17"/>
      <c r="BG186" s="17"/>
      <c r="BH186" s="17"/>
      <c r="BI186" s="17"/>
      <c r="BJ186" s="17"/>
      <c r="BK186" s="17"/>
      <c r="BL186" s="33"/>
      <c r="BM186" s="33"/>
      <c r="BN186" s="17"/>
      <c r="BO186" s="17"/>
      <c r="BP186" s="17"/>
      <c r="BQ186" s="17"/>
      <c r="BR186" s="17"/>
      <c r="BS186" s="17"/>
      <c r="BT186" s="33"/>
      <c r="BU186" s="33"/>
    </row>
    <row r="187" spans="58:73" ht="15">
      <c r="BF187" s="17"/>
      <c r="BG187" s="17"/>
      <c r="BH187" s="17"/>
      <c r="BI187" s="17"/>
      <c r="BJ187" s="17"/>
      <c r="BK187" s="17"/>
      <c r="BL187" s="33"/>
      <c r="BM187" s="33"/>
      <c r="BN187" s="17"/>
      <c r="BO187" s="17"/>
      <c r="BP187" s="17"/>
      <c r="BQ187" s="17"/>
      <c r="BR187" s="17"/>
      <c r="BS187" s="17"/>
      <c r="BT187" s="33"/>
      <c r="BU187" s="33"/>
    </row>
    <row r="188" spans="58:73" ht="15">
      <c r="BF188" s="17"/>
      <c r="BG188" s="17"/>
      <c r="BH188" s="17"/>
      <c r="BI188" s="17"/>
      <c r="BJ188" s="17"/>
      <c r="BK188" s="17"/>
      <c r="BL188" s="33"/>
      <c r="BM188" s="33"/>
      <c r="BN188" s="17"/>
      <c r="BO188" s="17"/>
      <c r="BP188" s="17"/>
      <c r="BQ188" s="17"/>
      <c r="BR188" s="17"/>
      <c r="BS188" s="17"/>
      <c r="BT188" s="33"/>
      <c r="BU188" s="33"/>
    </row>
    <row r="189" spans="58:73" ht="15">
      <c r="BF189" s="17"/>
      <c r="BG189" s="17"/>
      <c r="BH189" s="17"/>
      <c r="BI189" s="17"/>
      <c r="BJ189" s="17"/>
      <c r="BK189" s="17"/>
      <c r="BL189" s="33"/>
      <c r="BM189" s="33"/>
      <c r="BN189" s="17"/>
      <c r="BO189" s="17"/>
      <c r="BP189" s="17"/>
      <c r="BQ189" s="17"/>
      <c r="BR189" s="17"/>
      <c r="BS189" s="17"/>
      <c r="BT189" s="33"/>
      <c r="BU189" s="33"/>
    </row>
    <row r="190" spans="58:73" ht="15">
      <c r="BF190" s="17"/>
      <c r="BG190" s="17"/>
      <c r="BH190" s="17"/>
      <c r="BI190" s="17"/>
      <c r="BJ190" s="17"/>
      <c r="BK190" s="17"/>
      <c r="BL190" s="33"/>
      <c r="BM190" s="33"/>
      <c r="BN190" s="17"/>
      <c r="BO190" s="17"/>
      <c r="BP190" s="17"/>
      <c r="BQ190" s="17"/>
      <c r="BR190" s="17"/>
      <c r="BS190" s="17"/>
      <c r="BT190" s="33"/>
      <c r="BU190" s="33"/>
    </row>
    <row r="191" spans="58:73" ht="15">
      <c r="BF191" s="17"/>
      <c r="BG191" s="17"/>
      <c r="BH191" s="17"/>
      <c r="BI191" s="17"/>
      <c r="BJ191" s="17"/>
      <c r="BK191" s="17"/>
      <c r="BL191" s="33"/>
      <c r="BM191" s="33"/>
      <c r="BN191" s="17"/>
      <c r="BO191" s="17"/>
      <c r="BP191" s="17"/>
      <c r="BQ191" s="17"/>
      <c r="BR191" s="17"/>
      <c r="BS191" s="17"/>
      <c r="BT191" s="33"/>
      <c r="BU191" s="33"/>
    </row>
    <row r="192" spans="58:73" ht="15">
      <c r="BF192" s="17"/>
      <c r="BG192" s="17"/>
      <c r="BH192" s="17"/>
      <c r="BI192" s="17"/>
      <c r="BJ192" s="17"/>
      <c r="BK192" s="17"/>
      <c r="BL192" s="33"/>
      <c r="BM192" s="33"/>
      <c r="BN192" s="17"/>
      <c r="BO192" s="17"/>
      <c r="BP192" s="17"/>
      <c r="BQ192" s="17"/>
      <c r="BR192" s="17"/>
      <c r="BS192" s="17"/>
      <c r="BT192" s="33"/>
      <c r="BU192" s="33"/>
    </row>
    <row r="193" spans="58:73" ht="15">
      <c r="BF193" s="17"/>
      <c r="BG193" s="17"/>
      <c r="BH193" s="17"/>
      <c r="BI193" s="17"/>
      <c r="BJ193" s="17"/>
      <c r="BK193" s="17"/>
      <c r="BL193" s="33"/>
      <c r="BM193" s="33"/>
      <c r="BN193" s="17"/>
      <c r="BO193" s="17"/>
      <c r="BP193" s="17"/>
      <c r="BQ193" s="17"/>
      <c r="BR193" s="17"/>
      <c r="BS193" s="17"/>
      <c r="BT193" s="33"/>
      <c r="BU193" s="33"/>
    </row>
    <row r="194" spans="58:73" ht="15">
      <c r="BF194" s="17"/>
      <c r="BG194" s="17"/>
      <c r="BH194" s="17"/>
      <c r="BI194" s="17"/>
      <c r="BJ194" s="17"/>
      <c r="BK194" s="17"/>
      <c r="BL194" s="33"/>
      <c r="BM194" s="33"/>
      <c r="BN194" s="17"/>
      <c r="BO194" s="17"/>
      <c r="BP194" s="17"/>
      <c r="BQ194" s="17"/>
      <c r="BR194" s="17"/>
      <c r="BS194" s="17"/>
      <c r="BT194" s="33"/>
      <c r="BU194" s="33"/>
    </row>
    <row r="195" spans="58:73" ht="15">
      <c r="BF195" s="17"/>
      <c r="BG195" s="17"/>
      <c r="BH195" s="17"/>
      <c r="BI195" s="17"/>
      <c r="BJ195" s="17"/>
      <c r="BK195" s="17"/>
      <c r="BL195" s="33"/>
      <c r="BM195" s="33"/>
      <c r="BN195" s="17"/>
      <c r="BO195" s="17"/>
      <c r="BP195" s="17"/>
      <c r="BQ195" s="17"/>
      <c r="BR195" s="17"/>
      <c r="BS195" s="17"/>
      <c r="BT195" s="33"/>
      <c r="BU195" s="33"/>
    </row>
    <row r="196" spans="58:73" ht="15">
      <c r="BF196" s="17"/>
      <c r="BG196" s="17"/>
      <c r="BH196" s="17"/>
      <c r="BI196" s="17"/>
      <c r="BJ196" s="17"/>
      <c r="BK196" s="17"/>
      <c r="BL196" s="33"/>
      <c r="BM196" s="33"/>
      <c r="BN196" s="17"/>
      <c r="BO196" s="17"/>
      <c r="BP196" s="17"/>
      <c r="BQ196" s="17"/>
      <c r="BR196" s="17"/>
      <c r="BS196" s="17"/>
      <c r="BT196" s="33"/>
      <c r="BU196" s="33"/>
    </row>
    <row r="197" spans="58:73" ht="15">
      <c r="BF197" s="17"/>
      <c r="BG197" s="17"/>
      <c r="BH197" s="17"/>
      <c r="BI197" s="17"/>
      <c r="BJ197" s="17"/>
      <c r="BK197" s="17"/>
      <c r="BL197" s="33"/>
      <c r="BM197" s="33"/>
      <c r="BN197" s="17"/>
      <c r="BO197" s="17"/>
      <c r="BP197" s="17"/>
      <c r="BQ197" s="17"/>
      <c r="BR197" s="17"/>
      <c r="BS197" s="17"/>
      <c r="BT197" s="33"/>
      <c r="BU197" s="33"/>
    </row>
    <row r="198" spans="58:73" ht="15">
      <c r="BF198" s="17"/>
      <c r="BG198" s="17"/>
      <c r="BH198" s="17"/>
      <c r="BI198" s="17"/>
      <c r="BJ198" s="17"/>
      <c r="BK198" s="17"/>
      <c r="BL198" s="33"/>
      <c r="BM198" s="33"/>
      <c r="BN198" s="17"/>
      <c r="BO198" s="17"/>
      <c r="BP198" s="17"/>
      <c r="BQ198" s="17"/>
      <c r="BR198" s="17"/>
      <c r="BS198" s="17"/>
      <c r="BT198" s="33"/>
      <c r="BU198" s="33"/>
    </row>
    <row r="199" spans="58:73" ht="15">
      <c r="BF199" s="17"/>
      <c r="BG199" s="17"/>
      <c r="BH199" s="17"/>
      <c r="BI199" s="17"/>
      <c r="BJ199" s="17"/>
      <c r="BK199" s="17"/>
      <c r="BL199" s="33"/>
      <c r="BM199" s="33"/>
      <c r="BN199" s="17"/>
      <c r="BO199" s="17"/>
      <c r="BP199" s="17"/>
      <c r="BQ199" s="17"/>
      <c r="BR199" s="17"/>
      <c r="BS199" s="17"/>
      <c r="BT199" s="33"/>
      <c r="BU199" s="33"/>
    </row>
    <row r="200" spans="58:73" ht="15">
      <c r="BF200" s="17"/>
      <c r="BG200" s="17"/>
      <c r="BH200" s="17"/>
      <c r="BI200" s="17"/>
      <c r="BJ200" s="17"/>
      <c r="BK200" s="17"/>
      <c r="BL200" s="33"/>
      <c r="BM200" s="33"/>
      <c r="BN200" s="17"/>
      <c r="BO200" s="17"/>
      <c r="BP200" s="17"/>
      <c r="BQ200" s="17"/>
      <c r="BR200" s="17"/>
      <c r="BS200" s="17"/>
      <c r="BT200" s="33"/>
      <c r="BU200" s="33"/>
    </row>
    <row r="201" spans="58:73" ht="15">
      <c r="BF201" s="17"/>
      <c r="BG201" s="17"/>
      <c r="BH201" s="17"/>
      <c r="BI201" s="17"/>
      <c r="BJ201" s="17"/>
      <c r="BK201" s="17"/>
      <c r="BL201" s="33"/>
      <c r="BM201" s="33"/>
      <c r="BN201" s="17"/>
      <c r="BO201" s="17"/>
      <c r="BP201" s="17"/>
      <c r="BQ201" s="17"/>
      <c r="BR201" s="17"/>
      <c r="BS201" s="17"/>
      <c r="BT201" s="33"/>
      <c r="BU201" s="33"/>
    </row>
    <row r="202" spans="58:73" ht="15">
      <c r="BF202" s="17"/>
      <c r="BG202" s="17"/>
      <c r="BH202" s="17"/>
      <c r="BI202" s="17"/>
      <c r="BJ202" s="17"/>
      <c r="BK202" s="17"/>
      <c r="BL202" s="33"/>
      <c r="BM202" s="33"/>
      <c r="BN202" s="17"/>
      <c r="BO202" s="17"/>
      <c r="BP202" s="17"/>
      <c r="BQ202" s="17"/>
      <c r="BR202" s="17"/>
      <c r="BS202" s="17"/>
      <c r="BT202" s="33"/>
      <c r="BU202" s="33"/>
    </row>
    <row r="203" spans="58:73" ht="15">
      <c r="BF203" s="17"/>
      <c r="BG203" s="17"/>
      <c r="BH203" s="17"/>
      <c r="BI203" s="17"/>
      <c r="BJ203" s="17"/>
      <c r="BK203" s="17"/>
      <c r="BL203" s="33"/>
      <c r="BM203" s="33"/>
      <c r="BN203" s="17"/>
      <c r="BO203" s="17"/>
      <c r="BP203" s="17"/>
      <c r="BQ203" s="17"/>
      <c r="BR203" s="17"/>
      <c r="BS203" s="17"/>
      <c r="BT203" s="33"/>
      <c r="BU203" s="33"/>
    </row>
    <row r="204" spans="58:73" ht="15">
      <c r="BF204" s="17"/>
      <c r="BG204" s="17"/>
      <c r="BH204" s="17"/>
      <c r="BI204" s="17"/>
      <c r="BJ204" s="17"/>
      <c r="BK204" s="17"/>
      <c r="BL204" s="33"/>
      <c r="BM204" s="33"/>
      <c r="BN204" s="17"/>
      <c r="BO204" s="17"/>
      <c r="BP204" s="17"/>
      <c r="BQ204" s="17"/>
      <c r="BR204" s="17"/>
      <c r="BS204" s="17"/>
      <c r="BT204" s="33"/>
      <c r="BU204" s="33"/>
    </row>
    <row r="205" spans="58:73" ht="15">
      <c r="BF205" s="17"/>
      <c r="BG205" s="17"/>
      <c r="BH205" s="17"/>
      <c r="BI205" s="17"/>
      <c r="BJ205" s="17"/>
      <c r="BK205" s="17"/>
      <c r="BL205" s="33"/>
      <c r="BM205" s="33"/>
      <c r="BN205" s="17"/>
      <c r="BO205" s="17"/>
      <c r="BP205" s="17"/>
      <c r="BQ205" s="17"/>
      <c r="BR205" s="17"/>
      <c r="BS205" s="17"/>
      <c r="BT205" s="33"/>
      <c r="BU205" s="33"/>
    </row>
    <row r="206" spans="58:73" ht="15">
      <c r="BF206" s="17"/>
      <c r="BG206" s="17"/>
      <c r="BH206" s="17"/>
      <c r="BI206" s="17"/>
      <c r="BJ206" s="17"/>
      <c r="BK206" s="17"/>
      <c r="BL206" s="33"/>
      <c r="BM206" s="33"/>
      <c r="BN206" s="17"/>
      <c r="BO206" s="17"/>
      <c r="BP206" s="17"/>
      <c r="BQ206" s="17"/>
      <c r="BR206" s="17"/>
      <c r="BS206" s="17"/>
      <c r="BT206" s="33"/>
      <c r="BU206" s="33"/>
    </row>
    <row r="207" spans="58:73" ht="15">
      <c r="BF207" s="17"/>
      <c r="BG207" s="17"/>
      <c r="BH207" s="17"/>
      <c r="BI207" s="17"/>
      <c r="BJ207" s="17"/>
      <c r="BK207" s="17"/>
      <c r="BL207" s="33"/>
      <c r="BM207" s="33"/>
      <c r="BN207" s="17"/>
      <c r="BO207" s="17"/>
      <c r="BP207" s="17"/>
      <c r="BQ207" s="17"/>
      <c r="BR207" s="17"/>
      <c r="BS207" s="17"/>
      <c r="BT207" s="33"/>
      <c r="BU207" s="33"/>
    </row>
    <row r="208" spans="58:73" ht="15">
      <c r="BF208" s="17"/>
      <c r="BG208" s="17"/>
      <c r="BH208" s="17"/>
      <c r="BI208" s="17"/>
      <c r="BJ208" s="17"/>
      <c r="BK208" s="17"/>
      <c r="BL208" s="33"/>
      <c r="BM208" s="33"/>
      <c r="BN208" s="17"/>
      <c r="BO208" s="17"/>
      <c r="BP208" s="17"/>
      <c r="BQ208" s="17"/>
      <c r="BR208" s="17"/>
      <c r="BS208" s="17"/>
      <c r="BT208" s="33"/>
      <c r="BU208" s="33"/>
    </row>
    <row r="209" spans="58:73" ht="15">
      <c r="BF209" s="17"/>
      <c r="BG209" s="17"/>
      <c r="BH209" s="17"/>
      <c r="BI209" s="17"/>
      <c r="BJ209" s="17"/>
      <c r="BK209" s="17"/>
      <c r="BL209" s="33"/>
      <c r="BM209" s="33"/>
      <c r="BN209" s="17"/>
      <c r="BO209" s="17"/>
      <c r="BP209" s="17"/>
      <c r="BQ209" s="17"/>
      <c r="BR209" s="17"/>
      <c r="BS209" s="17"/>
      <c r="BT209" s="33"/>
      <c r="BU209" s="33"/>
    </row>
    <row r="210" spans="58:73" ht="15">
      <c r="BF210" s="17"/>
      <c r="BG210" s="17"/>
      <c r="BH210" s="17"/>
      <c r="BI210" s="17"/>
      <c r="BJ210" s="17"/>
      <c r="BK210" s="17"/>
      <c r="BL210" s="33"/>
      <c r="BM210" s="33"/>
      <c r="BN210" s="17"/>
      <c r="BO210" s="17"/>
      <c r="BP210" s="17"/>
      <c r="BQ210" s="17"/>
      <c r="BR210" s="17"/>
      <c r="BS210" s="17"/>
      <c r="BT210" s="33"/>
      <c r="BU210" s="33"/>
    </row>
    <row r="211" spans="58:73" ht="15">
      <c r="BF211" s="17"/>
      <c r="BG211" s="17"/>
      <c r="BH211" s="17"/>
      <c r="BI211" s="17"/>
      <c r="BJ211" s="17"/>
      <c r="BK211" s="17"/>
      <c r="BL211" s="33"/>
      <c r="BM211" s="33"/>
      <c r="BN211" s="17"/>
      <c r="BO211" s="17"/>
      <c r="BP211" s="17"/>
      <c r="BQ211" s="17"/>
      <c r="BR211" s="17"/>
      <c r="BS211" s="17"/>
      <c r="BT211" s="33"/>
      <c r="BU211" s="33"/>
    </row>
    <row r="212" spans="58:73" ht="15">
      <c r="BF212" s="17"/>
      <c r="BG212" s="17"/>
      <c r="BH212" s="17"/>
      <c r="BI212" s="17"/>
      <c r="BJ212" s="17"/>
      <c r="BK212" s="17"/>
      <c r="BL212" s="33"/>
      <c r="BM212" s="33"/>
      <c r="BN212" s="17"/>
      <c r="BO212" s="17"/>
      <c r="BP212" s="17"/>
      <c r="BQ212" s="17"/>
      <c r="BR212" s="17"/>
      <c r="BS212" s="17"/>
      <c r="BT212" s="33"/>
      <c r="BU212" s="33"/>
    </row>
    <row r="213" spans="58:73" ht="15">
      <c r="BF213" s="17"/>
      <c r="BG213" s="17"/>
      <c r="BH213" s="17"/>
      <c r="BI213" s="17"/>
      <c r="BJ213" s="17"/>
      <c r="BK213" s="17"/>
      <c r="BL213" s="33"/>
      <c r="BM213" s="33"/>
      <c r="BN213" s="17"/>
      <c r="BO213" s="17"/>
      <c r="BP213" s="17"/>
      <c r="BQ213" s="17"/>
      <c r="BR213" s="17"/>
      <c r="BS213" s="17"/>
      <c r="BT213" s="33"/>
      <c r="BU213" s="33"/>
    </row>
    <row r="214" spans="58:73" ht="15">
      <c r="BF214" s="17"/>
      <c r="BG214" s="17"/>
      <c r="BH214" s="17"/>
      <c r="BI214" s="17"/>
      <c r="BJ214" s="17"/>
      <c r="BK214" s="17"/>
      <c r="BL214" s="33"/>
      <c r="BM214" s="33"/>
      <c r="BN214" s="17"/>
      <c r="BO214" s="17"/>
      <c r="BP214" s="17"/>
      <c r="BQ214" s="17"/>
      <c r="BR214" s="17"/>
      <c r="BS214" s="17"/>
      <c r="BT214" s="33"/>
      <c r="BU214" s="33"/>
    </row>
    <row r="215" spans="58:73" ht="15">
      <c r="BF215" s="17"/>
      <c r="BG215" s="17"/>
      <c r="BH215" s="17"/>
      <c r="BI215" s="17"/>
      <c r="BJ215" s="17"/>
      <c r="BK215" s="17"/>
      <c r="BL215" s="33"/>
      <c r="BM215" s="33"/>
      <c r="BN215" s="17"/>
      <c r="BO215" s="17"/>
      <c r="BP215" s="17"/>
      <c r="BQ215" s="17"/>
      <c r="BR215" s="17"/>
      <c r="BS215" s="17"/>
      <c r="BT215" s="33"/>
      <c r="BU215" s="33"/>
    </row>
    <row r="216" spans="58:73" ht="15">
      <c r="BF216" s="17"/>
      <c r="BG216" s="17"/>
      <c r="BH216" s="17"/>
      <c r="BI216" s="17"/>
      <c r="BJ216" s="17"/>
      <c r="BK216" s="17"/>
      <c r="BL216" s="33"/>
      <c r="BM216" s="33"/>
      <c r="BN216" s="17"/>
      <c r="BO216" s="17"/>
      <c r="BP216" s="17"/>
      <c r="BQ216" s="17"/>
      <c r="BR216" s="17"/>
      <c r="BS216" s="17"/>
      <c r="BT216" s="33"/>
      <c r="BU216" s="33"/>
    </row>
    <row r="217" spans="58:73" ht="15">
      <c r="BF217" s="17"/>
      <c r="BG217" s="17"/>
      <c r="BH217" s="17"/>
      <c r="BI217" s="17"/>
      <c r="BJ217" s="17"/>
      <c r="BK217" s="17"/>
      <c r="BL217" s="33"/>
      <c r="BM217" s="33"/>
      <c r="BN217" s="17"/>
      <c r="BO217" s="17"/>
      <c r="BP217" s="17"/>
      <c r="BQ217" s="17"/>
      <c r="BR217" s="17"/>
      <c r="BS217" s="17"/>
      <c r="BT217" s="33"/>
      <c r="BU217" s="33"/>
    </row>
    <row r="218" spans="58:73" ht="15">
      <c r="BF218" s="17"/>
      <c r="BG218" s="17"/>
      <c r="BH218" s="17"/>
      <c r="BI218" s="17"/>
      <c r="BJ218" s="17"/>
      <c r="BK218" s="17"/>
      <c r="BL218" s="33"/>
      <c r="BM218" s="33"/>
      <c r="BN218" s="17"/>
      <c r="BO218" s="17"/>
      <c r="BP218" s="17"/>
      <c r="BQ218" s="17"/>
      <c r="BR218" s="17"/>
      <c r="BS218" s="17"/>
      <c r="BT218" s="33"/>
      <c r="BU218" s="33"/>
    </row>
    <row r="219" spans="58:73" ht="15">
      <c r="BF219" s="17"/>
      <c r="BG219" s="17"/>
      <c r="BH219" s="17"/>
      <c r="BI219" s="17"/>
      <c r="BJ219" s="17"/>
      <c r="BK219" s="17"/>
      <c r="BL219" s="33"/>
      <c r="BM219" s="33"/>
      <c r="BN219" s="17"/>
      <c r="BO219" s="17"/>
      <c r="BP219" s="17"/>
      <c r="BQ219" s="17"/>
      <c r="BR219" s="17"/>
      <c r="BS219" s="17"/>
      <c r="BT219" s="33"/>
      <c r="BU219" s="33"/>
    </row>
    <row r="220" spans="58:73" ht="15">
      <c r="BF220" s="17"/>
      <c r="BG220" s="17"/>
      <c r="BH220" s="17"/>
      <c r="BI220" s="17"/>
      <c r="BJ220" s="17"/>
      <c r="BK220" s="17"/>
      <c r="BL220" s="33"/>
      <c r="BM220" s="33"/>
      <c r="BN220" s="17"/>
      <c r="BO220" s="17"/>
      <c r="BP220" s="17"/>
      <c r="BQ220" s="17"/>
      <c r="BR220" s="17"/>
      <c r="BS220" s="17"/>
      <c r="BT220" s="33"/>
      <c r="BU220" s="33"/>
    </row>
    <row r="221" spans="58:73" ht="15">
      <c r="BF221" s="17"/>
      <c r="BG221" s="17"/>
      <c r="BH221" s="17"/>
      <c r="BI221" s="17"/>
      <c r="BJ221" s="17"/>
      <c r="BK221" s="17"/>
      <c r="BL221" s="33"/>
      <c r="BM221" s="33"/>
      <c r="BN221" s="17"/>
      <c r="BO221" s="17"/>
      <c r="BP221" s="17"/>
      <c r="BQ221" s="17"/>
      <c r="BR221" s="17"/>
      <c r="BS221" s="17"/>
      <c r="BT221" s="33"/>
      <c r="BU221" s="33"/>
    </row>
    <row r="222" spans="58:73" ht="15">
      <c r="BF222" s="17"/>
      <c r="BG222" s="17"/>
      <c r="BH222" s="17"/>
      <c r="BI222" s="17"/>
      <c r="BJ222" s="17"/>
      <c r="BK222" s="17"/>
      <c r="BL222" s="33"/>
      <c r="BM222" s="33"/>
      <c r="BN222" s="17"/>
      <c r="BO222" s="17"/>
      <c r="BP222" s="17"/>
      <c r="BQ222" s="17"/>
      <c r="BR222" s="17"/>
      <c r="BS222" s="17"/>
      <c r="BT222" s="33"/>
      <c r="BU222" s="33"/>
    </row>
    <row r="223" spans="58:73" ht="15">
      <c r="BF223" s="17"/>
      <c r="BG223" s="17"/>
      <c r="BH223" s="17"/>
      <c r="BI223" s="17"/>
      <c r="BJ223" s="17"/>
      <c r="BK223" s="17"/>
      <c r="BL223" s="33"/>
      <c r="BM223" s="33"/>
      <c r="BN223" s="17"/>
      <c r="BO223" s="17"/>
      <c r="BP223" s="17"/>
      <c r="BQ223" s="17"/>
      <c r="BR223" s="17"/>
      <c r="BS223" s="17"/>
      <c r="BT223" s="33"/>
      <c r="BU223" s="33"/>
    </row>
    <row r="224" spans="58:73" ht="15">
      <c r="BF224" s="17"/>
      <c r="BG224" s="17"/>
      <c r="BH224" s="17"/>
      <c r="BI224" s="17"/>
      <c r="BJ224" s="17"/>
      <c r="BK224" s="17"/>
      <c r="BL224" s="33"/>
      <c r="BM224" s="33"/>
      <c r="BN224" s="17"/>
      <c r="BO224" s="17"/>
      <c r="BP224" s="17"/>
      <c r="BQ224" s="17"/>
      <c r="BR224" s="17"/>
      <c r="BS224" s="17"/>
      <c r="BT224" s="33"/>
      <c r="BU224" s="33"/>
    </row>
    <row r="225" spans="58:73" ht="15">
      <c r="BF225" s="17"/>
      <c r="BG225" s="17"/>
      <c r="BH225" s="17"/>
      <c r="BI225" s="17"/>
      <c r="BJ225" s="17"/>
      <c r="BK225" s="17"/>
      <c r="BL225" s="33"/>
      <c r="BM225" s="33"/>
      <c r="BN225" s="17"/>
      <c r="BO225" s="17"/>
      <c r="BP225" s="17"/>
      <c r="BQ225" s="17"/>
      <c r="BR225" s="17"/>
      <c r="BS225" s="17"/>
      <c r="BT225" s="33"/>
      <c r="BU225" s="33"/>
    </row>
    <row r="226" spans="58:73" ht="15">
      <c r="BF226" s="17"/>
      <c r="BG226" s="17"/>
      <c r="BH226" s="17"/>
      <c r="BI226" s="17"/>
      <c r="BJ226" s="17"/>
      <c r="BK226" s="17"/>
      <c r="BL226" s="33"/>
      <c r="BM226" s="33"/>
      <c r="BN226" s="17"/>
      <c r="BO226" s="17"/>
      <c r="BP226" s="17"/>
      <c r="BQ226" s="17"/>
      <c r="BR226" s="17"/>
      <c r="BS226" s="17"/>
      <c r="BT226" s="33"/>
      <c r="BU226" s="33"/>
    </row>
    <row r="227" spans="58:73" ht="15">
      <c r="BF227" s="17"/>
      <c r="BG227" s="17"/>
      <c r="BH227" s="17"/>
      <c r="BI227" s="17"/>
      <c r="BJ227" s="17"/>
      <c r="BK227" s="17"/>
      <c r="BL227" s="33"/>
      <c r="BM227" s="33"/>
      <c r="BN227" s="17"/>
      <c r="BO227" s="17"/>
      <c r="BP227" s="17"/>
      <c r="BQ227" s="17"/>
      <c r="BR227" s="17"/>
      <c r="BS227" s="17"/>
      <c r="BT227" s="33"/>
      <c r="BU227" s="33"/>
    </row>
    <row r="228" spans="58:73" ht="15">
      <c r="BF228" s="17"/>
      <c r="BG228" s="17"/>
      <c r="BH228" s="17"/>
      <c r="BI228" s="17"/>
      <c r="BJ228" s="17"/>
      <c r="BK228" s="17"/>
      <c r="BL228" s="33"/>
      <c r="BM228" s="33"/>
      <c r="BN228" s="17"/>
      <c r="BO228" s="17"/>
      <c r="BP228" s="17"/>
      <c r="BQ228" s="17"/>
      <c r="BR228" s="17"/>
      <c r="BS228" s="17"/>
      <c r="BT228" s="33"/>
      <c r="BU228" s="33"/>
    </row>
    <row r="229" spans="58:73" ht="15">
      <c r="BF229" s="17"/>
      <c r="BG229" s="17"/>
      <c r="BH229" s="17"/>
      <c r="BI229" s="17"/>
      <c r="BJ229" s="17"/>
      <c r="BK229" s="17"/>
      <c r="BL229" s="33"/>
      <c r="BM229" s="33"/>
      <c r="BN229" s="17"/>
      <c r="BO229" s="17"/>
      <c r="BP229" s="17"/>
      <c r="BQ229" s="17"/>
      <c r="BR229" s="17"/>
      <c r="BS229" s="17"/>
      <c r="BT229" s="33"/>
      <c r="BU229" s="33"/>
    </row>
    <row r="230" spans="58:73" ht="15">
      <c r="BF230" s="17"/>
      <c r="BG230" s="17"/>
      <c r="BH230" s="17"/>
      <c r="BI230" s="17"/>
      <c r="BJ230" s="17"/>
      <c r="BK230" s="17"/>
      <c r="BL230" s="33"/>
      <c r="BM230" s="33"/>
      <c r="BN230" s="17"/>
      <c r="BO230" s="17"/>
      <c r="BP230" s="17"/>
      <c r="BQ230" s="17"/>
      <c r="BR230" s="17"/>
      <c r="BS230" s="17"/>
      <c r="BT230" s="33"/>
      <c r="BU230" s="33"/>
    </row>
    <row r="231" spans="58:73" ht="15">
      <c r="BF231" s="17"/>
      <c r="BG231" s="17"/>
      <c r="BH231" s="17"/>
      <c r="BI231" s="17"/>
      <c r="BJ231" s="17"/>
      <c r="BK231" s="17"/>
      <c r="BL231" s="33"/>
      <c r="BM231" s="33"/>
      <c r="BN231" s="17"/>
      <c r="BO231" s="17"/>
      <c r="BP231" s="17"/>
      <c r="BQ231" s="17"/>
      <c r="BR231" s="17"/>
      <c r="BS231" s="17"/>
      <c r="BT231" s="33"/>
      <c r="BU231" s="33"/>
    </row>
    <row r="232" spans="58:73" ht="15">
      <c r="BF232" s="17"/>
      <c r="BG232" s="17"/>
      <c r="BH232" s="17"/>
      <c r="BI232" s="17"/>
      <c r="BJ232" s="17"/>
      <c r="BK232" s="17"/>
      <c r="BL232" s="33"/>
      <c r="BM232" s="33"/>
      <c r="BN232" s="17"/>
      <c r="BO232" s="17"/>
      <c r="BP232" s="17"/>
      <c r="BQ232" s="17"/>
      <c r="BR232" s="17"/>
      <c r="BS232" s="17"/>
      <c r="BT232" s="33"/>
      <c r="BU232" s="33"/>
    </row>
    <row r="233" spans="58:73" ht="15">
      <c r="BF233" s="17"/>
      <c r="BG233" s="17"/>
      <c r="BH233" s="17"/>
      <c r="BI233" s="17"/>
      <c r="BJ233" s="17"/>
      <c r="BK233" s="17"/>
      <c r="BL233" s="33"/>
      <c r="BM233" s="33"/>
      <c r="BN233" s="17"/>
      <c r="BO233" s="17"/>
      <c r="BP233" s="17"/>
      <c r="BQ233" s="17"/>
      <c r="BR233" s="17"/>
      <c r="BS233" s="17"/>
      <c r="BT233" s="33"/>
      <c r="BU233" s="33"/>
    </row>
    <row r="234" spans="58:73" ht="15">
      <c r="BF234" s="17"/>
      <c r="BG234" s="17"/>
      <c r="BH234" s="17"/>
      <c r="BI234" s="17"/>
      <c r="BJ234" s="17"/>
      <c r="BK234" s="17"/>
      <c r="BL234" s="33"/>
      <c r="BM234" s="33"/>
      <c r="BN234" s="17"/>
      <c r="BO234" s="17"/>
      <c r="BP234" s="17"/>
      <c r="BQ234" s="17"/>
      <c r="BR234" s="17"/>
      <c r="BS234" s="17"/>
      <c r="BT234" s="33"/>
      <c r="BU234" s="33"/>
    </row>
    <row r="235" spans="58:73" ht="15">
      <c r="BF235" s="17"/>
      <c r="BG235" s="17"/>
      <c r="BH235" s="17"/>
      <c r="BI235" s="17"/>
      <c r="BJ235" s="17"/>
      <c r="BK235" s="17"/>
      <c r="BL235" s="33"/>
      <c r="BM235" s="33"/>
      <c r="BN235" s="17"/>
      <c r="BO235" s="17"/>
      <c r="BP235" s="17"/>
      <c r="BQ235" s="17"/>
      <c r="BR235" s="17"/>
      <c r="BS235" s="17"/>
      <c r="BT235" s="33"/>
      <c r="BU235" s="33"/>
    </row>
    <row r="236" spans="58:73" ht="15">
      <c r="BF236" s="17"/>
      <c r="BG236" s="17"/>
      <c r="BH236" s="17"/>
      <c r="BI236" s="17"/>
      <c r="BJ236" s="17"/>
      <c r="BK236" s="17"/>
      <c r="BL236" s="33"/>
      <c r="BM236" s="33"/>
      <c r="BN236" s="17"/>
      <c r="BO236" s="17"/>
      <c r="BP236" s="17"/>
      <c r="BQ236" s="17"/>
      <c r="BR236" s="17"/>
      <c r="BS236" s="17"/>
      <c r="BT236" s="33"/>
      <c r="BU236" s="33"/>
    </row>
    <row r="237" spans="58:73" ht="15">
      <c r="BF237" s="17"/>
      <c r="BG237" s="17"/>
      <c r="BH237" s="17"/>
      <c r="BI237" s="17"/>
      <c r="BJ237" s="17"/>
      <c r="BK237" s="17"/>
      <c r="BL237" s="33"/>
      <c r="BM237" s="33"/>
      <c r="BN237" s="17"/>
      <c r="BO237" s="17"/>
      <c r="BP237" s="17"/>
      <c r="BQ237" s="17"/>
      <c r="BR237" s="17"/>
      <c r="BS237" s="17"/>
      <c r="BT237" s="33"/>
      <c r="BU237" s="33"/>
    </row>
    <row r="238" spans="58:73" ht="15">
      <c r="BF238" s="17"/>
      <c r="BG238" s="17"/>
      <c r="BH238" s="17"/>
      <c r="BI238" s="17"/>
      <c r="BJ238" s="17"/>
      <c r="BK238" s="17"/>
      <c r="BL238" s="33"/>
      <c r="BM238" s="33"/>
      <c r="BN238" s="17"/>
      <c r="BO238" s="17"/>
      <c r="BP238" s="17"/>
      <c r="BQ238" s="17"/>
      <c r="BR238" s="17"/>
      <c r="BS238" s="17"/>
      <c r="BT238" s="33"/>
      <c r="BU238" s="33"/>
    </row>
    <row r="239" spans="58:73" ht="15">
      <c r="BF239" s="17"/>
      <c r="BG239" s="17"/>
      <c r="BH239" s="17"/>
      <c r="BI239" s="17"/>
      <c r="BJ239" s="17"/>
      <c r="BK239" s="17"/>
      <c r="BL239" s="33"/>
      <c r="BM239" s="33"/>
      <c r="BN239" s="17"/>
      <c r="BO239" s="17"/>
      <c r="BP239" s="17"/>
      <c r="BQ239" s="17"/>
      <c r="BR239" s="17"/>
      <c r="BS239" s="17"/>
      <c r="BT239" s="33"/>
      <c r="BU239" s="33"/>
    </row>
    <row r="240" spans="58:73" ht="15">
      <c r="BF240" s="17"/>
      <c r="BG240" s="17"/>
      <c r="BH240" s="17"/>
      <c r="BI240" s="17"/>
      <c r="BJ240" s="17"/>
      <c r="BK240" s="17"/>
      <c r="BL240" s="33"/>
      <c r="BM240" s="33"/>
      <c r="BN240" s="17"/>
      <c r="BO240" s="17"/>
      <c r="BP240" s="17"/>
      <c r="BQ240" s="17"/>
      <c r="BR240" s="17"/>
      <c r="BS240" s="17"/>
      <c r="BT240" s="33"/>
      <c r="BU240" s="33"/>
    </row>
    <row r="241" spans="58:73" ht="15">
      <c r="BF241" s="17"/>
      <c r="BG241" s="17"/>
      <c r="BH241" s="17"/>
      <c r="BI241" s="17"/>
      <c r="BJ241" s="17"/>
      <c r="BK241" s="17"/>
      <c r="BL241" s="33"/>
      <c r="BM241" s="33"/>
      <c r="BN241" s="17"/>
      <c r="BO241" s="17"/>
      <c r="BP241" s="17"/>
      <c r="BQ241" s="17"/>
      <c r="BR241" s="17"/>
      <c r="BS241" s="17"/>
      <c r="BT241" s="33"/>
      <c r="BU241" s="33"/>
    </row>
    <row r="242" spans="58:73" ht="15">
      <c r="BF242" s="17"/>
      <c r="BG242" s="17"/>
      <c r="BH242" s="17"/>
      <c r="BI242" s="17"/>
      <c r="BJ242" s="17"/>
      <c r="BK242" s="17"/>
      <c r="BL242" s="33"/>
      <c r="BM242" s="33"/>
      <c r="BN242" s="17"/>
      <c r="BO242" s="17"/>
      <c r="BP242" s="17"/>
      <c r="BQ242" s="17"/>
      <c r="BR242" s="17"/>
      <c r="BS242" s="17"/>
      <c r="BT242" s="33"/>
      <c r="BU242" s="33"/>
    </row>
    <row r="243" spans="58:73" ht="15">
      <c r="BF243" s="17"/>
      <c r="BG243" s="17"/>
      <c r="BH243" s="17"/>
      <c r="BI243" s="17"/>
      <c r="BJ243" s="17"/>
      <c r="BK243" s="17"/>
      <c r="BL243" s="33"/>
      <c r="BM243" s="33"/>
      <c r="BN243" s="17"/>
      <c r="BO243" s="17"/>
      <c r="BP243" s="17"/>
      <c r="BQ243" s="17"/>
      <c r="BR243" s="17"/>
      <c r="BS243" s="17"/>
      <c r="BT243" s="33"/>
      <c r="BU243" s="33"/>
    </row>
    <row r="244" spans="58:73" ht="15">
      <c r="BF244" s="17"/>
      <c r="BG244" s="17"/>
      <c r="BH244" s="17"/>
      <c r="BI244" s="17"/>
      <c r="BJ244" s="17"/>
      <c r="BK244" s="17"/>
      <c r="BL244" s="33"/>
      <c r="BM244" s="33"/>
      <c r="BN244" s="17"/>
      <c r="BO244" s="17"/>
      <c r="BP244" s="17"/>
      <c r="BQ244" s="17"/>
      <c r="BR244" s="17"/>
      <c r="BS244" s="17"/>
      <c r="BT244" s="33"/>
      <c r="BU244" s="33"/>
    </row>
    <row r="245" spans="58:73" ht="15">
      <c r="BF245" s="17"/>
      <c r="BG245" s="17"/>
      <c r="BH245" s="17"/>
      <c r="BI245" s="17"/>
      <c r="BJ245" s="17"/>
      <c r="BK245" s="17"/>
      <c r="BL245" s="33"/>
      <c r="BM245" s="33"/>
      <c r="BN245" s="17"/>
      <c r="BO245" s="17"/>
      <c r="BP245" s="17"/>
      <c r="BQ245" s="17"/>
      <c r="BR245" s="17"/>
      <c r="BS245" s="17"/>
      <c r="BT245" s="33"/>
      <c r="BU245" s="33"/>
    </row>
    <row r="246" spans="58:73" ht="15">
      <c r="BF246" s="17"/>
      <c r="BG246" s="17"/>
      <c r="BH246" s="17"/>
      <c r="BI246" s="17"/>
      <c r="BJ246" s="17"/>
      <c r="BK246" s="17"/>
      <c r="BL246" s="33"/>
      <c r="BM246" s="33"/>
      <c r="BN246" s="17"/>
      <c r="BO246" s="17"/>
      <c r="BP246" s="17"/>
      <c r="BQ246" s="17"/>
      <c r="BR246" s="17"/>
      <c r="BS246" s="17"/>
      <c r="BT246" s="33"/>
      <c r="BU246" s="33"/>
    </row>
    <row r="247" spans="58:73" ht="15">
      <c r="BF247" s="17"/>
      <c r="BG247" s="17"/>
      <c r="BH247" s="17"/>
      <c r="BI247" s="17"/>
      <c r="BJ247" s="17"/>
      <c r="BK247" s="17"/>
      <c r="BL247" s="33"/>
      <c r="BM247" s="33"/>
      <c r="BN247" s="17"/>
      <c r="BO247" s="17"/>
      <c r="BP247" s="17"/>
      <c r="BQ247" s="17"/>
      <c r="BR247" s="17"/>
      <c r="BS247" s="17"/>
      <c r="BT247" s="33"/>
      <c r="BU247" s="33"/>
    </row>
    <row r="248" spans="58:73" ht="15">
      <c r="BF248" s="17"/>
      <c r="BG248" s="17"/>
      <c r="BH248" s="17"/>
      <c r="BI248" s="17"/>
      <c r="BJ248" s="17"/>
      <c r="BK248" s="17"/>
      <c r="BL248" s="33"/>
      <c r="BM248" s="33"/>
      <c r="BN248" s="17"/>
      <c r="BO248" s="17"/>
      <c r="BP248" s="17"/>
      <c r="BQ248" s="17"/>
      <c r="BR248" s="17"/>
      <c r="BS248" s="17"/>
      <c r="BT248" s="33"/>
      <c r="BU248" s="33"/>
    </row>
    <row r="249" spans="58:73" ht="15">
      <c r="BF249" s="17"/>
      <c r="BG249" s="17"/>
      <c r="BH249" s="17"/>
      <c r="BI249" s="17"/>
      <c r="BJ249" s="17"/>
      <c r="BK249" s="17"/>
      <c r="BL249" s="33"/>
      <c r="BM249" s="33"/>
      <c r="BN249" s="17"/>
      <c r="BO249" s="17"/>
      <c r="BP249" s="17"/>
      <c r="BQ249" s="17"/>
      <c r="BR249" s="17"/>
      <c r="BS249" s="17"/>
      <c r="BT249" s="33"/>
      <c r="BU249" s="33"/>
    </row>
    <row r="250" spans="58:73" ht="15">
      <c r="BF250" s="17"/>
      <c r="BG250" s="17"/>
      <c r="BH250" s="17"/>
      <c r="BI250" s="17"/>
      <c r="BJ250" s="17"/>
      <c r="BK250" s="17"/>
      <c r="BL250" s="33"/>
      <c r="BM250" s="33"/>
      <c r="BN250" s="17"/>
      <c r="BO250" s="17"/>
      <c r="BP250" s="17"/>
      <c r="BQ250" s="17"/>
      <c r="BR250" s="17"/>
      <c r="BS250" s="17"/>
      <c r="BT250" s="33"/>
      <c r="BU250" s="33"/>
    </row>
    <row r="251" spans="58:73" ht="15">
      <c r="BF251" s="17"/>
      <c r="BG251" s="17"/>
      <c r="BH251" s="17"/>
      <c r="BI251" s="17"/>
      <c r="BJ251" s="17"/>
      <c r="BK251" s="17"/>
      <c r="BL251" s="33"/>
      <c r="BM251" s="33"/>
      <c r="BN251" s="17"/>
      <c r="BO251" s="17"/>
      <c r="BP251" s="17"/>
      <c r="BQ251" s="17"/>
      <c r="BR251" s="17"/>
      <c r="BS251" s="17"/>
      <c r="BT251" s="33"/>
      <c r="BU251" s="33"/>
    </row>
    <row r="252" spans="58:73" ht="15">
      <c r="BF252" s="17"/>
      <c r="BG252" s="17"/>
      <c r="BH252" s="17"/>
      <c r="BI252" s="17"/>
      <c r="BJ252" s="17"/>
      <c r="BK252" s="17"/>
      <c r="BL252" s="33"/>
      <c r="BM252" s="33"/>
      <c r="BN252" s="17"/>
      <c r="BO252" s="17"/>
      <c r="BP252" s="17"/>
      <c r="BQ252" s="17"/>
      <c r="BR252" s="17"/>
      <c r="BS252" s="17"/>
      <c r="BT252" s="33"/>
      <c r="BU252" s="33"/>
    </row>
    <row r="253" spans="58:73" ht="15">
      <c r="BF253" s="17"/>
      <c r="BG253" s="17"/>
      <c r="BH253" s="17"/>
      <c r="BI253" s="17"/>
      <c r="BJ253" s="17"/>
      <c r="BK253" s="17"/>
      <c r="BL253" s="33"/>
      <c r="BM253" s="33"/>
      <c r="BN253" s="17"/>
      <c r="BO253" s="17"/>
      <c r="BP253" s="17"/>
      <c r="BQ253" s="17"/>
      <c r="BR253" s="17"/>
      <c r="BS253" s="17"/>
      <c r="BT253" s="33"/>
      <c r="BU253" s="33"/>
    </row>
    <row r="254" spans="58:73" ht="15">
      <c r="BF254" s="17"/>
      <c r="BG254" s="17"/>
      <c r="BH254" s="17"/>
      <c r="BI254" s="17"/>
      <c r="BJ254" s="17"/>
      <c r="BK254" s="17"/>
      <c r="BL254" s="33"/>
      <c r="BM254" s="33"/>
      <c r="BN254" s="17"/>
      <c r="BO254" s="17"/>
      <c r="BP254" s="17"/>
      <c r="BQ254" s="17"/>
      <c r="BR254" s="17"/>
      <c r="BS254" s="17"/>
      <c r="BT254" s="33"/>
      <c r="BU254" s="33"/>
    </row>
    <row r="255" spans="58:73" ht="15">
      <c r="BF255" s="17"/>
      <c r="BG255" s="17"/>
      <c r="BH255" s="17"/>
      <c r="BI255" s="17"/>
      <c r="BJ255" s="17"/>
      <c r="BK255" s="17"/>
      <c r="BL255" s="33"/>
      <c r="BM255" s="33"/>
      <c r="BN255" s="17"/>
      <c r="BO255" s="17"/>
      <c r="BP255" s="17"/>
      <c r="BQ255" s="17"/>
      <c r="BR255" s="17"/>
      <c r="BS255" s="17"/>
      <c r="BT255" s="33"/>
      <c r="BU255" s="33"/>
    </row>
    <row r="256" spans="58:73" ht="15">
      <c r="BF256" s="17"/>
      <c r="BG256" s="17"/>
      <c r="BH256" s="17"/>
      <c r="BI256" s="17"/>
      <c r="BJ256" s="17"/>
      <c r="BK256" s="17"/>
      <c r="BL256" s="33"/>
      <c r="BM256" s="33"/>
      <c r="BN256" s="17"/>
      <c r="BO256" s="17"/>
      <c r="BP256" s="17"/>
      <c r="BQ256" s="17"/>
      <c r="BR256" s="17"/>
      <c r="BS256" s="17"/>
      <c r="BT256" s="33"/>
      <c r="BU256" s="33"/>
    </row>
    <row r="257" spans="58:73" ht="15">
      <c r="BF257" s="17"/>
      <c r="BG257" s="17"/>
      <c r="BH257" s="17"/>
      <c r="BI257" s="17"/>
      <c r="BJ257" s="17"/>
      <c r="BK257" s="17"/>
      <c r="BL257" s="33"/>
      <c r="BM257" s="33"/>
      <c r="BN257" s="17"/>
      <c r="BO257" s="17"/>
      <c r="BP257" s="17"/>
      <c r="BQ257" s="17"/>
      <c r="BR257" s="17"/>
      <c r="BS257" s="17"/>
      <c r="BT257" s="33"/>
      <c r="BU257" s="33"/>
    </row>
    <row r="258" spans="58:73" ht="15">
      <c r="BF258" s="17"/>
      <c r="BG258" s="17"/>
      <c r="BH258" s="17"/>
      <c r="BI258" s="17"/>
      <c r="BJ258" s="17"/>
      <c r="BK258" s="17"/>
      <c r="BL258" s="33"/>
      <c r="BM258" s="33"/>
      <c r="BN258" s="17"/>
      <c r="BO258" s="17"/>
      <c r="BP258" s="17"/>
      <c r="BQ258" s="17"/>
      <c r="BR258" s="17"/>
      <c r="BS258" s="17"/>
      <c r="BT258" s="33"/>
      <c r="BU258" s="33"/>
    </row>
    <row r="259" spans="58:73" ht="15">
      <c r="BF259" s="17"/>
      <c r="BG259" s="17"/>
      <c r="BH259" s="17"/>
      <c r="BI259" s="17"/>
      <c r="BJ259" s="17"/>
      <c r="BK259" s="17"/>
      <c r="BL259" s="33"/>
      <c r="BM259" s="33"/>
      <c r="BN259" s="17"/>
      <c r="BO259" s="17"/>
      <c r="BP259" s="17"/>
      <c r="BQ259" s="17"/>
      <c r="BR259" s="17"/>
      <c r="BS259" s="17"/>
      <c r="BT259" s="33"/>
      <c r="BU259" s="33"/>
    </row>
    <row r="260" spans="58:73" ht="15">
      <c r="BF260" s="17"/>
      <c r="BG260" s="17"/>
      <c r="BH260" s="17"/>
      <c r="BI260" s="17"/>
      <c r="BJ260" s="17"/>
      <c r="BK260" s="17"/>
      <c r="BL260" s="33"/>
      <c r="BM260" s="33"/>
      <c r="BN260" s="17"/>
      <c r="BO260" s="17"/>
      <c r="BP260" s="17"/>
      <c r="BQ260" s="17"/>
      <c r="BR260" s="17"/>
      <c r="BS260" s="17"/>
      <c r="BT260" s="33"/>
      <c r="BU260" s="33"/>
    </row>
    <row r="261" spans="58:73" ht="15">
      <c r="BF261" s="17"/>
      <c r="BG261" s="17"/>
      <c r="BH261" s="17"/>
      <c r="BI261" s="17"/>
      <c r="BJ261" s="17"/>
      <c r="BK261" s="17"/>
      <c r="BL261" s="33"/>
      <c r="BM261" s="33"/>
      <c r="BN261" s="17"/>
      <c r="BO261" s="17"/>
      <c r="BP261" s="17"/>
      <c r="BQ261" s="17"/>
      <c r="BR261" s="17"/>
      <c r="BS261" s="17"/>
      <c r="BT261" s="33"/>
      <c r="BU261" s="33"/>
    </row>
    <row r="262" spans="58:73" ht="15">
      <c r="BF262" s="17"/>
      <c r="BG262" s="17"/>
      <c r="BH262" s="17"/>
      <c r="BI262" s="17"/>
      <c r="BJ262" s="17"/>
      <c r="BK262" s="17"/>
      <c r="BL262" s="33"/>
      <c r="BM262" s="33"/>
      <c r="BN262" s="17"/>
      <c r="BO262" s="17"/>
      <c r="BP262" s="17"/>
      <c r="BQ262" s="17"/>
      <c r="BR262" s="17"/>
      <c r="BS262" s="17"/>
      <c r="BT262" s="33"/>
      <c r="BU262" s="33"/>
    </row>
    <row r="263" spans="58:73" ht="15">
      <c r="BF263" s="17"/>
      <c r="BG263" s="17"/>
      <c r="BH263" s="17"/>
      <c r="BI263" s="17"/>
      <c r="BJ263" s="17"/>
      <c r="BK263" s="17"/>
      <c r="BL263" s="33"/>
      <c r="BM263" s="33"/>
      <c r="BN263" s="17"/>
      <c r="BO263" s="17"/>
      <c r="BP263" s="17"/>
      <c r="BQ263" s="17"/>
      <c r="BR263" s="17"/>
      <c r="BS263" s="17"/>
      <c r="BT263" s="33"/>
      <c r="BU263" s="33"/>
    </row>
    <row r="264" spans="58:73" ht="15">
      <c r="BF264" s="17"/>
      <c r="BG264" s="17"/>
      <c r="BH264" s="17"/>
      <c r="BI264" s="17"/>
      <c r="BJ264" s="17"/>
      <c r="BK264" s="17"/>
      <c r="BL264" s="33"/>
      <c r="BM264" s="33"/>
      <c r="BN264" s="17"/>
      <c r="BO264" s="17"/>
      <c r="BP264" s="17"/>
      <c r="BQ264" s="17"/>
      <c r="BR264" s="17"/>
      <c r="BS264" s="17"/>
      <c r="BT264" s="33"/>
      <c r="BU264" s="33"/>
    </row>
    <row r="265" spans="58:73" ht="15">
      <c r="BF265" s="17"/>
      <c r="BG265" s="17"/>
      <c r="BH265" s="17"/>
      <c r="BI265" s="17"/>
      <c r="BJ265" s="17"/>
      <c r="BK265" s="17"/>
      <c r="BL265" s="33"/>
      <c r="BM265" s="33"/>
      <c r="BN265" s="17"/>
      <c r="BO265" s="17"/>
      <c r="BP265" s="17"/>
      <c r="BQ265" s="17"/>
      <c r="BR265" s="17"/>
      <c r="BS265" s="17"/>
      <c r="BT265" s="33"/>
      <c r="BU265" s="33"/>
    </row>
    <row r="266" spans="58:73" ht="15">
      <c r="BF266" s="17"/>
      <c r="BG266" s="17"/>
      <c r="BH266" s="17"/>
      <c r="BI266" s="17"/>
      <c r="BJ266" s="17"/>
      <c r="BK266" s="17"/>
      <c r="BL266" s="33"/>
      <c r="BM266" s="33"/>
      <c r="BN266" s="17"/>
      <c r="BO266" s="17"/>
      <c r="BP266" s="17"/>
      <c r="BQ266" s="17"/>
      <c r="BR266" s="17"/>
      <c r="BS266" s="17"/>
      <c r="BT266" s="33"/>
      <c r="BU266" s="33"/>
    </row>
    <row r="267" spans="58:73" ht="15">
      <c r="BF267" s="17"/>
      <c r="BG267" s="17"/>
      <c r="BH267" s="17"/>
      <c r="BI267" s="17"/>
      <c r="BJ267" s="17"/>
      <c r="BK267" s="17"/>
      <c r="BL267" s="33"/>
      <c r="BM267" s="33"/>
      <c r="BN267" s="17"/>
      <c r="BO267" s="17"/>
      <c r="BP267" s="17"/>
      <c r="BQ267" s="17"/>
      <c r="BR267" s="17"/>
      <c r="BS267" s="17"/>
      <c r="BT267" s="33"/>
      <c r="BU267" s="33"/>
    </row>
    <row r="268" spans="58:73" ht="15">
      <c r="BF268" s="17"/>
      <c r="BG268" s="17"/>
      <c r="BH268" s="17"/>
      <c r="BI268" s="17"/>
      <c r="BJ268" s="17"/>
      <c r="BK268" s="17"/>
      <c r="BL268" s="33"/>
      <c r="BM268" s="33"/>
      <c r="BN268" s="17"/>
      <c r="BO268" s="17"/>
      <c r="BP268" s="17"/>
      <c r="BQ268" s="17"/>
      <c r="BR268" s="17"/>
      <c r="BS268" s="17"/>
      <c r="BT268" s="33"/>
      <c r="BU268" s="33"/>
    </row>
    <row r="269" spans="58:73" ht="15">
      <c r="BF269" s="17"/>
      <c r="BG269" s="17"/>
      <c r="BH269" s="17"/>
      <c r="BI269" s="17"/>
      <c r="BJ269" s="17"/>
      <c r="BK269" s="17"/>
      <c r="BL269" s="33"/>
      <c r="BM269" s="33"/>
      <c r="BN269" s="17"/>
      <c r="BO269" s="17"/>
      <c r="BP269" s="17"/>
      <c r="BQ269" s="17"/>
      <c r="BR269" s="17"/>
      <c r="BS269" s="17"/>
      <c r="BT269" s="33"/>
      <c r="BU269" s="33"/>
    </row>
    <row r="270" spans="58:73" ht="15">
      <c r="BF270" s="17"/>
      <c r="BG270" s="17"/>
      <c r="BH270" s="17"/>
      <c r="BI270" s="17"/>
      <c r="BJ270" s="17"/>
      <c r="BK270" s="17"/>
      <c r="BL270" s="33"/>
      <c r="BM270" s="33"/>
      <c r="BN270" s="17"/>
      <c r="BO270" s="17"/>
      <c r="BP270" s="17"/>
      <c r="BQ270" s="17"/>
      <c r="BR270" s="17"/>
      <c r="BS270" s="17"/>
      <c r="BT270" s="33"/>
      <c r="BU270" s="33"/>
    </row>
    <row r="271" spans="58:73" ht="15">
      <c r="BF271" s="17"/>
      <c r="BG271" s="17"/>
      <c r="BH271" s="17"/>
      <c r="BI271" s="17"/>
      <c r="BJ271" s="17"/>
      <c r="BK271" s="17"/>
      <c r="BL271" s="33"/>
      <c r="BM271" s="33"/>
      <c r="BN271" s="17"/>
      <c r="BO271" s="17"/>
      <c r="BP271" s="17"/>
      <c r="BQ271" s="17"/>
      <c r="BR271" s="17"/>
      <c r="BS271" s="17"/>
      <c r="BT271" s="33"/>
      <c r="BU271" s="33"/>
    </row>
    <row r="272" spans="58:73" ht="15">
      <c r="BF272" s="17"/>
      <c r="BG272" s="17"/>
      <c r="BH272" s="17"/>
      <c r="BI272" s="17"/>
      <c r="BJ272" s="17"/>
      <c r="BK272" s="17"/>
      <c r="BL272" s="33"/>
      <c r="BM272" s="33"/>
      <c r="BN272" s="17"/>
      <c r="BO272" s="17"/>
      <c r="BP272" s="17"/>
      <c r="BQ272" s="17"/>
      <c r="BR272" s="17"/>
      <c r="BS272" s="17"/>
      <c r="BT272" s="33"/>
      <c r="BU272" s="33"/>
    </row>
    <row r="273" spans="58:73" ht="15">
      <c r="BF273" s="17"/>
      <c r="BG273" s="17"/>
      <c r="BH273" s="17"/>
      <c r="BI273" s="17"/>
      <c r="BJ273" s="17"/>
      <c r="BK273" s="17"/>
      <c r="BL273" s="33"/>
      <c r="BM273" s="33"/>
      <c r="BN273" s="17"/>
      <c r="BO273" s="17"/>
      <c r="BP273" s="17"/>
      <c r="BQ273" s="17"/>
      <c r="BR273" s="17"/>
      <c r="BS273" s="17"/>
      <c r="BT273" s="33"/>
      <c r="BU273" s="33"/>
    </row>
    <row r="274" spans="58:73" ht="15">
      <c r="BF274" s="17"/>
      <c r="BG274" s="17"/>
      <c r="BH274" s="17"/>
      <c r="BI274" s="17"/>
      <c r="BJ274" s="17"/>
      <c r="BK274" s="17"/>
      <c r="BL274" s="33"/>
      <c r="BM274" s="33"/>
      <c r="BN274" s="17"/>
      <c r="BO274" s="17"/>
      <c r="BP274" s="17"/>
      <c r="BQ274" s="17"/>
      <c r="BR274" s="17"/>
      <c r="BS274" s="17"/>
      <c r="BT274" s="33"/>
      <c r="BU274" s="33"/>
    </row>
    <row r="275" spans="58:73" ht="15">
      <c r="BF275" s="17"/>
      <c r="BG275" s="17"/>
      <c r="BH275" s="17"/>
      <c r="BI275" s="17"/>
      <c r="BJ275" s="17"/>
      <c r="BK275" s="17"/>
      <c r="BL275" s="33"/>
      <c r="BM275" s="33"/>
      <c r="BN275" s="17"/>
      <c r="BO275" s="17"/>
      <c r="BP275" s="17"/>
      <c r="BQ275" s="17"/>
      <c r="BR275" s="17"/>
      <c r="BS275" s="17"/>
      <c r="BT275" s="33"/>
      <c r="BU275" s="33"/>
    </row>
    <row r="276" spans="58:73" ht="15">
      <c r="BF276" s="17"/>
      <c r="BG276" s="17"/>
      <c r="BH276" s="17"/>
      <c r="BI276" s="17"/>
      <c r="BJ276" s="17"/>
      <c r="BK276" s="17"/>
      <c r="BL276" s="33"/>
      <c r="BM276" s="33"/>
      <c r="BN276" s="17"/>
      <c r="BO276" s="17"/>
      <c r="BP276" s="17"/>
      <c r="BQ276" s="17"/>
      <c r="BR276" s="17"/>
      <c r="BS276" s="17"/>
      <c r="BT276" s="33"/>
      <c r="BU276" s="33"/>
    </row>
    <row r="277" spans="58:73" ht="15">
      <c r="BF277" s="17"/>
      <c r="BG277" s="17"/>
      <c r="BH277" s="17"/>
      <c r="BI277" s="17"/>
      <c r="BJ277" s="17"/>
      <c r="BK277" s="17"/>
      <c r="BL277" s="33"/>
      <c r="BM277" s="33"/>
      <c r="BN277" s="17"/>
      <c r="BO277" s="17"/>
      <c r="BP277" s="17"/>
      <c r="BQ277" s="17"/>
      <c r="BR277" s="17"/>
      <c r="BS277" s="17"/>
      <c r="BT277" s="33"/>
      <c r="BU277" s="33"/>
    </row>
    <row r="278" spans="58:73" ht="15">
      <c r="BF278" s="17"/>
      <c r="BG278" s="17"/>
      <c r="BH278" s="17"/>
      <c r="BI278" s="17"/>
      <c r="BJ278" s="17"/>
      <c r="BK278" s="17"/>
      <c r="BL278" s="33"/>
      <c r="BM278" s="33"/>
      <c r="BN278" s="17"/>
      <c r="BO278" s="17"/>
      <c r="BP278" s="17"/>
      <c r="BQ278" s="17"/>
      <c r="BR278" s="17"/>
      <c r="BS278" s="17"/>
      <c r="BT278" s="33"/>
      <c r="BU278" s="33"/>
    </row>
    <row r="279" spans="58:73" ht="15">
      <c r="BF279" s="17"/>
      <c r="BG279" s="17"/>
      <c r="BH279" s="17"/>
      <c r="BI279" s="17"/>
      <c r="BJ279" s="17"/>
      <c r="BK279" s="17"/>
      <c r="BL279" s="33"/>
      <c r="BM279" s="33"/>
      <c r="BN279" s="17"/>
      <c r="BO279" s="17"/>
      <c r="BP279" s="17"/>
      <c r="BQ279" s="17"/>
      <c r="BR279" s="17"/>
      <c r="BS279" s="17"/>
      <c r="BT279" s="33"/>
      <c r="BU279" s="33"/>
    </row>
    <row r="280" spans="58:73" ht="15">
      <c r="BF280" s="17"/>
      <c r="BG280" s="17"/>
      <c r="BH280" s="17"/>
      <c r="BI280" s="17"/>
      <c r="BJ280" s="17"/>
      <c r="BK280" s="17"/>
      <c r="BL280" s="33"/>
      <c r="BM280" s="33"/>
      <c r="BN280" s="17"/>
      <c r="BO280" s="17"/>
      <c r="BP280" s="17"/>
      <c r="BQ280" s="17"/>
      <c r="BR280" s="17"/>
      <c r="BS280" s="17"/>
      <c r="BT280" s="33"/>
      <c r="BU280" s="33"/>
    </row>
    <row r="281" spans="58:73" ht="15">
      <c r="BF281" s="17"/>
      <c r="BG281" s="17"/>
      <c r="BH281" s="17"/>
      <c r="BI281" s="17"/>
      <c r="BJ281" s="17"/>
      <c r="BK281" s="17"/>
      <c r="BL281" s="33"/>
      <c r="BM281" s="33"/>
      <c r="BN281" s="17"/>
      <c r="BO281" s="17"/>
      <c r="BP281" s="17"/>
      <c r="BQ281" s="17"/>
      <c r="BR281" s="17"/>
      <c r="BS281" s="17"/>
      <c r="BT281" s="33"/>
      <c r="BU281" s="33"/>
    </row>
    <row r="282" spans="58:73" ht="15">
      <c r="BF282" s="17"/>
      <c r="BG282" s="17"/>
      <c r="BH282" s="17"/>
      <c r="BI282" s="17"/>
      <c r="BJ282" s="17"/>
      <c r="BK282" s="17"/>
      <c r="BL282" s="33"/>
      <c r="BM282" s="33"/>
      <c r="BN282" s="17"/>
      <c r="BO282" s="17"/>
      <c r="BP282" s="17"/>
      <c r="BQ282" s="17"/>
      <c r="BR282" s="17"/>
      <c r="BS282" s="17"/>
      <c r="BT282" s="33"/>
      <c r="BU282" s="33"/>
    </row>
    <row r="283" spans="58:73" ht="15">
      <c r="BF283" s="17"/>
      <c r="BG283" s="17"/>
      <c r="BH283" s="17"/>
      <c r="BI283" s="17"/>
      <c r="BJ283" s="17"/>
      <c r="BK283" s="17"/>
      <c r="BL283" s="33"/>
      <c r="BM283" s="33"/>
      <c r="BN283" s="17"/>
      <c r="BO283" s="17"/>
      <c r="BP283" s="17"/>
      <c r="BQ283" s="17"/>
      <c r="BR283" s="17"/>
      <c r="BS283" s="17"/>
      <c r="BT283" s="33"/>
      <c r="BU283" s="33"/>
    </row>
    <row r="284" spans="58:73" ht="15">
      <c r="BF284" s="17"/>
      <c r="BG284" s="17"/>
      <c r="BH284" s="17"/>
      <c r="BI284" s="17"/>
      <c r="BJ284" s="17"/>
      <c r="BK284" s="17"/>
      <c r="BL284" s="33"/>
      <c r="BM284" s="33"/>
      <c r="BN284" s="17"/>
      <c r="BO284" s="17"/>
      <c r="BP284" s="17"/>
      <c r="BQ284" s="17"/>
      <c r="BR284" s="17"/>
      <c r="BS284" s="17"/>
      <c r="BT284" s="33"/>
      <c r="BU284" s="33"/>
    </row>
    <row r="285" spans="58:73" ht="15">
      <c r="BF285" s="17"/>
      <c r="BG285" s="17"/>
      <c r="BH285" s="17"/>
      <c r="BI285" s="17"/>
      <c r="BJ285" s="17"/>
      <c r="BK285" s="17"/>
      <c r="BL285" s="33"/>
      <c r="BM285" s="33"/>
      <c r="BN285" s="17"/>
      <c r="BO285" s="17"/>
      <c r="BP285" s="17"/>
      <c r="BQ285" s="17"/>
      <c r="BR285" s="17"/>
      <c r="BS285" s="17"/>
      <c r="BT285" s="33"/>
      <c r="BU285" s="33"/>
    </row>
    <row r="286" spans="58:73" ht="15">
      <c r="BF286" s="17"/>
      <c r="BG286" s="17"/>
      <c r="BH286" s="17"/>
      <c r="BI286" s="17"/>
      <c r="BJ286" s="17"/>
      <c r="BK286" s="17"/>
      <c r="BL286" s="33"/>
      <c r="BM286" s="33"/>
      <c r="BN286" s="17"/>
      <c r="BO286" s="17"/>
      <c r="BP286" s="17"/>
      <c r="BQ286" s="17"/>
      <c r="BR286" s="17"/>
      <c r="BS286" s="17"/>
      <c r="BT286" s="33"/>
      <c r="BU286" s="33"/>
    </row>
    <row r="287" spans="58:73" ht="15">
      <c r="BF287" s="17"/>
      <c r="BG287" s="17"/>
      <c r="BH287" s="17"/>
      <c r="BI287" s="17"/>
      <c r="BJ287" s="17"/>
      <c r="BK287" s="17"/>
      <c r="BL287" s="33"/>
      <c r="BM287" s="33"/>
      <c r="BN287" s="17"/>
      <c r="BO287" s="17"/>
      <c r="BP287" s="17"/>
      <c r="BQ287" s="17"/>
      <c r="BR287" s="17"/>
      <c r="BS287" s="17"/>
      <c r="BT287" s="33"/>
      <c r="BU287" s="33"/>
    </row>
    <row r="288" spans="58:73" ht="15">
      <c r="BF288" s="17"/>
      <c r="BG288" s="17"/>
      <c r="BH288" s="17"/>
      <c r="BI288" s="17"/>
      <c r="BJ288" s="17"/>
      <c r="BK288" s="17"/>
      <c r="BL288" s="33"/>
      <c r="BM288" s="33"/>
      <c r="BN288" s="17"/>
      <c r="BO288" s="17"/>
      <c r="BP288" s="17"/>
      <c r="BQ288" s="17"/>
      <c r="BR288" s="17"/>
      <c r="BS288" s="17"/>
      <c r="BT288" s="33"/>
      <c r="BU288" s="33"/>
    </row>
    <row r="289" spans="58:73" ht="15">
      <c r="BF289" s="17"/>
      <c r="BG289" s="17"/>
      <c r="BH289" s="17"/>
      <c r="BI289" s="17"/>
      <c r="BJ289" s="17"/>
      <c r="BK289" s="17"/>
      <c r="BL289" s="33"/>
      <c r="BM289" s="33"/>
      <c r="BN289" s="17"/>
      <c r="BO289" s="17"/>
      <c r="BP289" s="17"/>
      <c r="BQ289" s="17"/>
      <c r="BR289" s="17"/>
      <c r="BS289" s="17"/>
      <c r="BT289" s="33"/>
      <c r="BU289" s="33"/>
    </row>
    <row r="290" spans="58:73" ht="15">
      <c r="BF290" s="17"/>
      <c r="BG290" s="17"/>
      <c r="BH290" s="17"/>
      <c r="BI290" s="17"/>
      <c r="BJ290" s="17"/>
      <c r="BK290" s="17"/>
      <c r="BL290" s="33"/>
      <c r="BM290" s="33"/>
      <c r="BN290" s="17"/>
      <c r="BO290" s="17"/>
      <c r="BP290" s="17"/>
      <c r="BQ290" s="17"/>
      <c r="BR290" s="17"/>
      <c r="BS290" s="17"/>
      <c r="BT290" s="33"/>
      <c r="BU290" s="33"/>
    </row>
    <row r="291" spans="58:73" ht="15">
      <c r="BF291" s="17"/>
      <c r="BG291" s="17"/>
      <c r="BH291" s="17"/>
      <c r="BI291" s="17"/>
      <c r="BJ291" s="17"/>
      <c r="BK291" s="17"/>
      <c r="BL291" s="33"/>
      <c r="BM291" s="33"/>
      <c r="BN291" s="17"/>
      <c r="BO291" s="17"/>
      <c r="BP291" s="17"/>
      <c r="BQ291" s="17"/>
      <c r="BR291" s="17"/>
      <c r="BS291" s="17"/>
      <c r="BT291" s="33"/>
      <c r="BU291" s="33"/>
    </row>
    <row r="292" spans="58:73" ht="15">
      <c r="BF292" s="17"/>
      <c r="BG292" s="17"/>
      <c r="BH292" s="17"/>
      <c r="BI292" s="17"/>
      <c r="BJ292" s="17"/>
      <c r="BK292" s="17"/>
      <c r="BL292" s="33"/>
      <c r="BM292" s="33"/>
      <c r="BN292" s="17"/>
      <c r="BO292" s="17"/>
      <c r="BP292" s="17"/>
      <c r="BQ292" s="17"/>
      <c r="BR292" s="17"/>
      <c r="BS292" s="17"/>
      <c r="BT292" s="33"/>
      <c r="BU292" s="33"/>
    </row>
    <row r="293" spans="58:73" ht="15">
      <c r="BF293" s="17"/>
      <c r="BG293" s="17"/>
      <c r="BH293" s="17"/>
      <c r="BI293" s="17"/>
      <c r="BJ293" s="17"/>
      <c r="BK293" s="17"/>
      <c r="BL293" s="33"/>
      <c r="BM293" s="33"/>
      <c r="BN293" s="17"/>
      <c r="BO293" s="17"/>
      <c r="BP293" s="17"/>
      <c r="BQ293" s="17"/>
      <c r="BR293" s="17"/>
      <c r="BS293" s="17"/>
      <c r="BT293" s="33"/>
      <c r="BU293" s="33"/>
    </row>
    <row r="294" spans="58:73" ht="15">
      <c r="BF294" s="17"/>
      <c r="BG294" s="17"/>
      <c r="BH294" s="17"/>
      <c r="BI294" s="17"/>
      <c r="BJ294" s="17"/>
      <c r="BK294" s="17"/>
      <c r="BL294" s="33"/>
      <c r="BM294" s="33"/>
      <c r="BN294" s="17"/>
      <c r="BO294" s="17"/>
      <c r="BP294" s="17"/>
      <c r="BQ294" s="17"/>
      <c r="BR294" s="17"/>
      <c r="BS294" s="17"/>
      <c r="BT294" s="33"/>
      <c r="BU294" s="33"/>
    </row>
    <row r="295" spans="58:73" ht="15">
      <c r="BF295" s="17"/>
      <c r="BG295" s="17"/>
      <c r="BH295" s="17"/>
      <c r="BI295" s="17"/>
      <c r="BJ295" s="17"/>
      <c r="BK295" s="17"/>
      <c r="BL295" s="33"/>
      <c r="BM295" s="33"/>
      <c r="BN295" s="17"/>
      <c r="BO295" s="17"/>
      <c r="BP295" s="17"/>
      <c r="BQ295" s="17"/>
      <c r="BR295" s="17"/>
      <c r="BS295" s="17"/>
      <c r="BT295" s="33"/>
      <c r="BU295" s="33"/>
    </row>
    <row r="296" spans="58:73" ht="15">
      <c r="BF296" s="17"/>
      <c r="BG296" s="17"/>
      <c r="BH296" s="17"/>
      <c r="BI296" s="17"/>
      <c r="BJ296" s="17"/>
      <c r="BK296" s="17"/>
      <c r="BL296" s="33"/>
      <c r="BM296" s="33"/>
      <c r="BN296" s="17"/>
      <c r="BO296" s="17"/>
      <c r="BP296" s="17"/>
      <c r="BQ296" s="17"/>
      <c r="BR296" s="17"/>
      <c r="BS296" s="17"/>
      <c r="BT296" s="33"/>
      <c r="BU296" s="33"/>
    </row>
    <row r="297" spans="58:73" ht="15">
      <c r="BF297" s="17"/>
      <c r="BG297" s="17"/>
      <c r="BH297" s="17"/>
      <c r="BI297" s="17"/>
      <c r="BJ297" s="17"/>
      <c r="BK297" s="17"/>
      <c r="BL297" s="33"/>
      <c r="BM297" s="33"/>
      <c r="BN297" s="17"/>
      <c r="BO297" s="17"/>
      <c r="BP297" s="17"/>
      <c r="BQ297" s="17"/>
      <c r="BR297" s="17"/>
      <c r="BS297" s="17"/>
      <c r="BT297" s="33"/>
      <c r="BU297" s="33"/>
    </row>
    <row r="298" spans="58:73" ht="15">
      <c r="BF298" s="17"/>
      <c r="BG298" s="17"/>
      <c r="BH298" s="17"/>
      <c r="BI298" s="17"/>
      <c r="BJ298" s="17"/>
      <c r="BK298" s="17"/>
      <c r="BL298" s="33"/>
      <c r="BM298" s="33"/>
      <c r="BN298" s="17"/>
      <c r="BO298" s="17"/>
      <c r="BP298" s="17"/>
      <c r="BQ298" s="17"/>
      <c r="BR298" s="17"/>
      <c r="BS298" s="17"/>
      <c r="BT298" s="33"/>
      <c r="BU298" s="33"/>
    </row>
    <row r="299" spans="58:73" ht="15">
      <c r="BF299" s="17"/>
      <c r="BG299" s="17"/>
      <c r="BH299" s="17"/>
      <c r="BI299" s="17"/>
      <c r="BJ299" s="17"/>
      <c r="BK299" s="17"/>
      <c r="BL299" s="33"/>
      <c r="BM299" s="33"/>
      <c r="BN299" s="17"/>
      <c r="BO299" s="17"/>
      <c r="BP299" s="17"/>
      <c r="BQ299" s="17"/>
      <c r="BR299" s="17"/>
      <c r="BS299" s="17"/>
      <c r="BT299" s="33"/>
      <c r="BU299" s="33"/>
    </row>
    <row r="300" spans="58:73" ht="15">
      <c r="BF300" s="17"/>
      <c r="BG300" s="17"/>
      <c r="BH300" s="17"/>
      <c r="BI300" s="17"/>
      <c r="BJ300" s="17"/>
      <c r="BK300" s="17"/>
      <c r="BL300" s="33"/>
      <c r="BM300" s="33"/>
      <c r="BN300" s="17"/>
      <c r="BO300" s="17"/>
      <c r="BP300" s="17"/>
      <c r="BQ300" s="17"/>
      <c r="BR300" s="17"/>
      <c r="BS300" s="17"/>
      <c r="BT300" s="33"/>
      <c r="BU300" s="33"/>
    </row>
    <row r="301" spans="58:73" ht="15">
      <c r="BF301" s="17"/>
      <c r="BG301" s="17"/>
      <c r="BH301" s="17"/>
      <c r="BI301" s="17"/>
      <c r="BJ301" s="17"/>
      <c r="BK301" s="17"/>
      <c r="BL301" s="33"/>
      <c r="BM301" s="33"/>
      <c r="BN301" s="17"/>
      <c r="BO301" s="17"/>
      <c r="BP301" s="17"/>
      <c r="BQ301" s="17"/>
      <c r="BR301" s="17"/>
      <c r="BS301" s="17"/>
      <c r="BT301" s="33"/>
      <c r="BU301" s="33"/>
    </row>
    <row r="302" spans="58:73" ht="15">
      <c r="BF302" s="17"/>
      <c r="BG302" s="17"/>
      <c r="BH302" s="17"/>
      <c r="BI302" s="17"/>
      <c r="BJ302" s="17"/>
      <c r="BK302" s="17"/>
      <c r="BL302" s="33"/>
      <c r="BM302" s="33"/>
      <c r="BN302" s="17"/>
      <c r="BO302" s="17"/>
      <c r="BP302" s="17"/>
      <c r="BQ302" s="17"/>
      <c r="BR302" s="17"/>
      <c r="BS302" s="17"/>
      <c r="BT302" s="33"/>
      <c r="BU302" s="33"/>
    </row>
    <row r="303" spans="58:73" ht="15">
      <c r="BF303" s="17"/>
      <c r="BG303" s="17"/>
      <c r="BH303" s="17"/>
      <c r="BI303" s="17"/>
      <c r="BJ303" s="17"/>
      <c r="BK303" s="17"/>
      <c r="BL303" s="33"/>
      <c r="BM303" s="33"/>
      <c r="BN303" s="17"/>
      <c r="BO303" s="17"/>
      <c r="BP303" s="17"/>
      <c r="BQ303" s="17"/>
      <c r="BR303" s="17"/>
      <c r="BS303" s="17"/>
      <c r="BT303" s="33"/>
      <c r="BU303" s="33"/>
    </row>
    <row r="304" spans="58:73" ht="15">
      <c r="BF304" s="17"/>
      <c r="BG304" s="17"/>
      <c r="BH304" s="17"/>
      <c r="BI304" s="17"/>
      <c r="BJ304" s="17"/>
      <c r="BK304" s="17"/>
      <c r="BL304" s="33"/>
      <c r="BM304" s="33"/>
      <c r="BN304" s="17"/>
      <c r="BO304" s="17"/>
      <c r="BP304" s="17"/>
      <c r="BQ304" s="17"/>
      <c r="BR304" s="17"/>
      <c r="BS304" s="17"/>
      <c r="BT304" s="33"/>
      <c r="BU304" s="33"/>
    </row>
    <row r="305" spans="58:73" ht="15">
      <c r="BF305" s="17"/>
      <c r="BG305" s="17"/>
      <c r="BH305" s="17"/>
      <c r="BI305" s="17"/>
      <c r="BJ305" s="17"/>
      <c r="BK305" s="17"/>
      <c r="BL305" s="33"/>
      <c r="BM305" s="33"/>
      <c r="BN305" s="17"/>
      <c r="BO305" s="17"/>
      <c r="BP305" s="17"/>
      <c r="BQ305" s="17"/>
      <c r="BR305" s="17"/>
      <c r="BS305" s="17"/>
      <c r="BT305" s="33"/>
      <c r="BU305" s="33"/>
    </row>
    <row r="306" spans="58:73" ht="15">
      <c r="BF306" s="17"/>
      <c r="BG306" s="17"/>
      <c r="BH306" s="17"/>
      <c r="BI306" s="17"/>
      <c r="BJ306" s="17"/>
      <c r="BK306" s="17"/>
      <c r="BL306" s="33"/>
      <c r="BM306" s="33"/>
      <c r="BN306" s="17"/>
      <c r="BO306" s="17"/>
      <c r="BP306" s="17"/>
      <c r="BQ306" s="17"/>
      <c r="BR306" s="17"/>
      <c r="BS306" s="17"/>
      <c r="BT306" s="33"/>
      <c r="BU306" s="33"/>
    </row>
    <row r="307" spans="58:73" ht="15">
      <c r="BF307" s="17"/>
      <c r="BG307" s="17"/>
      <c r="BH307" s="17"/>
      <c r="BI307" s="17"/>
      <c r="BJ307" s="17"/>
      <c r="BK307" s="17"/>
      <c r="BL307" s="33"/>
      <c r="BM307" s="33"/>
      <c r="BN307" s="17"/>
      <c r="BO307" s="17"/>
      <c r="BP307" s="17"/>
      <c r="BQ307" s="17"/>
      <c r="BR307" s="17"/>
      <c r="BS307" s="17"/>
      <c r="BT307" s="33"/>
      <c r="BU307" s="33"/>
    </row>
    <row r="308" spans="58:73" ht="15">
      <c r="BF308" s="17"/>
      <c r="BG308" s="17"/>
      <c r="BH308" s="17"/>
      <c r="BI308" s="17"/>
      <c r="BJ308" s="17"/>
      <c r="BK308" s="17"/>
      <c r="BL308" s="33"/>
      <c r="BM308" s="33"/>
      <c r="BN308" s="17"/>
      <c r="BO308" s="17"/>
      <c r="BP308" s="17"/>
      <c r="BQ308" s="17"/>
      <c r="BR308" s="17"/>
      <c r="BS308" s="17"/>
      <c r="BT308" s="33"/>
      <c r="BU308" s="33"/>
    </row>
    <row r="309" spans="58:73" ht="15">
      <c r="BF309" s="17"/>
      <c r="BG309" s="17"/>
      <c r="BH309" s="17"/>
      <c r="BI309" s="17"/>
      <c r="BJ309" s="17"/>
      <c r="BK309" s="17"/>
      <c r="BL309" s="33"/>
      <c r="BM309" s="33"/>
      <c r="BN309" s="17"/>
      <c r="BO309" s="17"/>
      <c r="BP309" s="17"/>
      <c r="BQ309" s="17"/>
      <c r="BR309" s="17"/>
      <c r="BS309" s="17"/>
      <c r="BT309" s="33"/>
      <c r="BU309" s="33"/>
    </row>
    <row r="310" spans="58:73" ht="15">
      <c r="BF310" s="17"/>
      <c r="BG310" s="17"/>
      <c r="BH310" s="17"/>
      <c r="BI310" s="17"/>
      <c r="BJ310" s="17"/>
      <c r="BK310" s="17"/>
      <c r="BL310" s="33"/>
      <c r="BM310" s="33"/>
      <c r="BN310" s="17"/>
      <c r="BO310" s="17"/>
      <c r="BP310" s="17"/>
      <c r="BQ310" s="17"/>
      <c r="BR310" s="17"/>
      <c r="BS310" s="17"/>
      <c r="BT310" s="33"/>
      <c r="BU310" s="33"/>
    </row>
    <row r="311" spans="58:73" ht="15">
      <c r="BF311" s="17"/>
      <c r="BG311" s="17"/>
      <c r="BH311" s="17"/>
      <c r="BI311" s="17"/>
      <c r="BJ311" s="17"/>
      <c r="BK311" s="17"/>
      <c r="BL311" s="33"/>
      <c r="BM311" s="33"/>
      <c r="BN311" s="17"/>
      <c r="BO311" s="17"/>
      <c r="BP311" s="17"/>
      <c r="BQ311" s="17"/>
      <c r="BR311" s="17"/>
      <c r="BS311" s="17"/>
      <c r="BT311" s="33"/>
      <c r="BU311" s="33"/>
    </row>
    <row r="312" spans="58:73" ht="15">
      <c r="BF312" s="17"/>
      <c r="BG312" s="17"/>
      <c r="BH312" s="17"/>
      <c r="BI312" s="17"/>
      <c r="BJ312" s="17"/>
      <c r="BK312" s="17"/>
      <c r="BL312" s="33"/>
      <c r="BM312" s="33"/>
      <c r="BN312" s="17"/>
      <c r="BO312" s="17"/>
      <c r="BP312" s="17"/>
      <c r="BQ312" s="17"/>
      <c r="BR312" s="17"/>
      <c r="BS312" s="17"/>
      <c r="BT312" s="33"/>
      <c r="BU312" s="33"/>
    </row>
    <row r="313" spans="58:73" ht="15">
      <c r="BF313" s="17"/>
      <c r="BG313" s="17"/>
      <c r="BH313" s="17"/>
      <c r="BI313" s="17"/>
      <c r="BJ313" s="17"/>
      <c r="BK313" s="17"/>
      <c r="BL313" s="33"/>
      <c r="BM313" s="33"/>
      <c r="BN313" s="17"/>
      <c r="BO313" s="17"/>
      <c r="BP313" s="17"/>
      <c r="BQ313" s="17"/>
      <c r="BR313" s="17"/>
      <c r="BS313" s="17"/>
      <c r="BT313" s="33"/>
      <c r="BU313" s="33"/>
    </row>
    <row r="314" spans="58:73" ht="15">
      <c r="BF314" s="17"/>
      <c r="BG314" s="17"/>
      <c r="BH314" s="17"/>
      <c r="BI314" s="17"/>
      <c r="BJ314" s="17"/>
      <c r="BK314" s="17"/>
      <c r="BL314" s="33"/>
      <c r="BM314" s="33"/>
      <c r="BN314" s="17"/>
      <c r="BO314" s="17"/>
      <c r="BP314" s="17"/>
      <c r="BQ314" s="17"/>
      <c r="BR314" s="17"/>
      <c r="BS314" s="17"/>
      <c r="BT314" s="33"/>
      <c r="BU314" s="33"/>
    </row>
    <row r="315" spans="58:73" ht="15">
      <c r="BF315" s="17"/>
      <c r="BG315" s="17"/>
      <c r="BH315" s="17"/>
      <c r="BI315" s="17"/>
      <c r="BJ315" s="17"/>
      <c r="BK315" s="17"/>
      <c r="BL315" s="33"/>
      <c r="BM315" s="33"/>
      <c r="BN315" s="17"/>
      <c r="BO315" s="17"/>
      <c r="BP315" s="17"/>
      <c r="BQ315" s="17"/>
      <c r="BR315" s="17"/>
      <c r="BS315" s="17"/>
      <c r="BT315" s="33"/>
      <c r="BU315" s="33"/>
    </row>
    <row r="316" spans="58:73" ht="15">
      <c r="BF316" s="17"/>
      <c r="BG316" s="17"/>
      <c r="BH316" s="17"/>
      <c r="BI316" s="17"/>
      <c r="BJ316" s="17"/>
      <c r="BK316" s="17"/>
      <c r="BL316" s="33"/>
      <c r="BM316" s="33"/>
      <c r="BN316" s="17"/>
      <c r="BO316" s="17"/>
      <c r="BP316" s="17"/>
      <c r="BQ316" s="17"/>
      <c r="BR316" s="17"/>
      <c r="BS316" s="17"/>
      <c r="BT316" s="33"/>
      <c r="BU316" s="33"/>
    </row>
    <row r="317" spans="58:73" ht="15">
      <c r="BF317" s="17"/>
      <c r="BG317" s="17"/>
      <c r="BH317" s="17"/>
      <c r="BI317" s="17"/>
      <c r="BJ317" s="17"/>
      <c r="BK317" s="17"/>
      <c r="BL317" s="33"/>
      <c r="BM317" s="33"/>
      <c r="BN317" s="17"/>
      <c r="BO317" s="17"/>
      <c r="BP317" s="17"/>
      <c r="BQ317" s="17"/>
      <c r="BR317" s="17"/>
      <c r="BS317" s="17"/>
      <c r="BT317" s="33"/>
      <c r="BU317" s="33"/>
    </row>
    <row r="318" spans="58:73" ht="15">
      <c r="BF318" s="17"/>
      <c r="BG318" s="17"/>
      <c r="BH318" s="17"/>
      <c r="BI318" s="17"/>
      <c r="BJ318" s="17"/>
      <c r="BK318" s="17"/>
      <c r="BL318" s="33"/>
      <c r="BM318" s="33"/>
      <c r="BN318" s="17"/>
      <c r="BO318" s="17"/>
      <c r="BP318" s="17"/>
      <c r="BQ318" s="17"/>
      <c r="BR318" s="17"/>
      <c r="BS318" s="17"/>
      <c r="BT318" s="33"/>
      <c r="BU318" s="33"/>
    </row>
    <row r="319" spans="58:73" ht="15">
      <c r="BF319" s="17"/>
      <c r="BG319" s="17"/>
      <c r="BH319" s="17"/>
      <c r="BI319" s="17"/>
      <c r="BJ319" s="17"/>
      <c r="BK319" s="17"/>
      <c r="BL319" s="33"/>
      <c r="BM319" s="33"/>
      <c r="BN319" s="17"/>
      <c r="BO319" s="17"/>
      <c r="BP319" s="17"/>
      <c r="BQ319" s="17"/>
      <c r="BR319" s="17"/>
      <c r="BS319" s="17"/>
      <c r="BT319" s="33"/>
      <c r="BU319" s="33"/>
    </row>
    <row r="320" spans="58:73" ht="15">
      <c r="BF320" s="17"/>
      <c r="BG320" s="17"/>
      <c r="BH320" s="17"/>
      <c r="BI320" s="17"/>
      <c r="BJ320" s="17"/>
      <c r="BK320" s="17"/>
      <c r="BL320" s="33"/>
      <c r="BM320" s="33"/>
      <c r="BN320" s="17"/>
      <c r="BO320" s="17"/>
      <c r="BP320" s="17"/>
      <c r="BQ320" s="17"/>
      <c r="BR320" s="17"/>
      <c r="BS320" s="17"/>
      <c r="BT320" s="33"/>
      <c r="BU320" s="33"/>
    </row>
    <row r="321" spans="58:73" ht="15">
      <c r="BF321" s="17"/>
      <c r="BG321" s="17"/>
      <c r="BH321" s="17"/>
      <c r="BI321" s="17"/>
      <c r="BJ321" s="17"/>
      <c r="BK321" s="17"/>
      <c r="BL321" s="33"/>
      <c r="BM321" s="33"/>
      <c r="BN321" s="17"/>
      <c r="BO321" s="17"/>
      <c r="BP321" s="17"/>
      <c r="BQ321" s="17"/>
      <c r="BR321" s="17"/>
      <c r="BS321" s="17"/>
      <c r="BT321" s="33"/>
      <c r="BU321" s="33"/>
    </row>
    <row r="322" spans="58:73" ht="15">
      <c r="BF322" s="17"/>
      <c r="BG322" s="17"/>
      <c r="BH322" s="17"/>
      <c r="BI322" s="17"/>
      <c r="BJ322" s="17"/>
      <c r="BK322" s="17"/>
      <c r="BL322" s="33"/>
      <c r="BM322" s="33"/>
      <c r="BN322" s="17"/>
      <c r="BO322" s="17"/>
      <c r="BP322" s="17"/>
      <c r="BQ322" s="17"/>
      <c r="BR322" s="17"/>
      <c r="BS322" s="17"/>
      <c r="BT322" s="33"/>
      <c r="BU322" s="33"/>
    </row>
    <row r="323" spans="58:73" ht="15">
      <c r="BF323" s="17"/>
      <c r="BG323" s="17"/>
      <c r="BH323" s="17"/>
      <c r="BI323" s="17"/>
      <c r="BJ323" s="17"/>
      <c r="BK323" s="17"/>
      <c r="BL323" s="33"/>
      <c r="BM323" s="33"/>
      <c r="BN323" s="17"/>
      <c r="BO323" s="17"/>
      <c r="BP323" s="17"/>
      <c r="BQ323" s="17"/>
      <c r="BR323" s="17"/>
      <c r="BS323" s="17"/>
      <c r="BT323" s="33"/>
      <c r="BU323" s="33"/>
    </row>
    <row r="324" spans="58:73" ht="15">
      <c r="BF324" s="17"/>
      <c r="BG324" s="17"/>
      <c r="BH324" s="17"/>
      <c r="BI324" s="17"/>
      <c r="BJ324" s="17"/>
      <c r="BK324" s="17"/>
      <c r="BL324" s="33"/>
      <c r="BM324" s="33"/>
      <c r="BN324" s="17"/>
      <c r="BO324" s="17"/>
      <c r="BP324" s="17"/>
      <c r="BQ324" s="17"/>
      <c r="BR324" s="17"/>
      <c r="BS324" s="17"/>
      <c r="BT324" s="33"/>
      <c r="BU324" s="33"/>
    </row>
    <row r="325" spans="58:73" ht="15">
      <c r="BF325" s="17"/>
      <c r="BG325" s="17"/>
      <c r="BH325" s="17"/>
      <c r="BI325" s="17"/>
      <c r="BJ325" s="17"/>
      <c r="BK325" s="17"/>
      <c r="BL325" s="33"/>
      <c r="BM325" s="33"/>
      <c r="BN325" s="17"/>
      <c r="BO325" s="17"/>
      <c r="BP325" s="17"/>
      <c r="BQ325" s="17"/>
      <c r="BR325" s="17"/>
      <c r="BS325" s="17"/>
      <c r="BT325" s="33"/>
      <c r="BU325" s="33"/>
    </row>
    <row r="326" spans="58:73" ht="15">
      <c r="BF326" s="17"/>
      <c r="BG326" s="17"/>
      <c r="BH326" s="17"/>
      <c r="BI326" s="17"/>
      <c r="BJ326" s="17"/>
      <c r="BK326" s="17"/>
      <c r="BL326" s="33"/>
      <c r="BM326" s="33"/>
      <c r="BN326" s="17"/>
      <c r="BO326" s="17"/>
      <c r="BP326" s="17"/>
      <c r="BQ326" s="17"/>
      <c r="BR326" s="17"/>
      <c r="BS326" s="17"/>
      <c r="BT326" s="33"/>
      <c r="BU326" s="33"/>
    </row>
    <row r="327" spans="58:73" ht="15">
      <c r="BF327" s="17"/>
      <c r="BG327" s="17"/>
      <c r="BH327" s="17"/>
      <c r="BI327" s="17"/>
      <c r="BJ327" s="17"/>
      <c r="BK327" s="17"/>
      <c r="BL327" s="33"/>
      <c r="BM327" s="33"/>
      <c r="BN327" s="17"/>
      <c r="BO327" s="17"/>
      <c r="BP327" s="17"/>
      <c r="BQ327" s="17"/>
      <c r="BR327" s="17"/>
      <c r="BS327" s="17"/>
      <c r="BT327" s="33"/>
      <c r="BU327" s="33"/>
    </row>
    <row r="328" spans="58:73" ht="15">
      <c r="BF328" s="17"/>
      <c r="BG328" s="17"/>
      <c r="BH328" s="17"/>
      <c r="BI328" s="17"/>
      <c r="BJ328" s="17"/>
      <c r="BK328" s="17"/>
      <c r="BL328" s="33"/>
      <c r="BM328" s="33"/>
      <c r="BN328" s="17"/>
      <c r="BO328" s="17"/>
      <c r="BP328" s="17"/>
      <c r="BQ328" s="17"/>
      <c r="BR328" s="17"/>
      <c r="BS328" s="17"/>
      <c r="BT328" s="33"/>
      <c r="BU328" s="33"/>
    </row>
    <row r="329" spans="58:73" ht="15">
      <c r="BF329" s="17"/>
      <c r="BG329" s="17"/>
      <c r="BH329" s="17"/>
      <c r="BI329" s="17"/>
      <c r="BJ329" s="17"/>
      <c r="BK329" s="17"/>
      <c r="BL329" s="33"/>
      <c r="BM329" s="33"/>
      <c r="BN329" s="17"/>
      <c r="BO329" s="17"/>
      <c r="BP329" s="17"/>
      <c r="BQ329" s="17"/>
      <c r="BR329" s="17"/>
      <c r="BS329" s="17"/>
      <c r="BT329" s="33"/>
      <c r="BU329" s="33"/>
    </row>
    <row r="330" spans="58:73" ht="15">
      <c r="BF330" s="17"/>
      <c r="BG330" s="17"/>
      <c r="BH330" s="17"/>
      <c r="BI330" s="17"/>
      <c r="BJ330" s="17"/>
      <c r="BK330" s="17"/>
      <c r="BL330" s="33"/>
      <c r="BM330" s="33"/>
      <c r="BN330" s="17"/>
      <c r="BO330" s="17"/>
      <c r="BP330" s="17"/>
      <c r="BQ330" s="17"/>
      <c r="BR330" s="17"/>
      <c r="BS330" s="17"/>
      <c r="BT330" s="33"/>
      <c r="BU330" s="33"/>
    </row>
    <row r="331" spans="58:73" ht="15">
      <c r="BF331" s="17"/>
      <c r="BG331" s="17"/>
      <c r="BH331" s="17"/>
      <c r="BI331" s="17"/>
      <c r="BJ331" s="17"/>
      <c r="BK331" s="17"/>
      <c r="BL331" s="33"/>
      <c r="BM331" s="33"/>
      <c r="BN331" s="17"/>
      <c r="BO331" s="17"/>
      <c r="BP331" s="17"/>
      <c r="BQ331" s="17"/>
      <c r="BR331" s="17"/>
      <c r="BS331" s="17"/>
      <c r="BT331" s="33"/>
      <c r="BU331" s="33"/>
    </row>
    <row r="332" spans="58:73" ht="15">
      <c r="BF332" s="17"/>
      <c r="BG332" s="17"/>
      <c r="BH332" s="17"/>
      <c r="BI332" s="17"/>
      <c r="BJ332" s="17"/>
      <c r="BK332" s="17"/>
      <c r="BL332" s="33"/>
      <c r="BM332" s="33"/>
      <c r="BN332" s="17"/>
      <c r="BO332" s="17"/>
      <c r="BP332" s="17"/>
      <c r="BQ332" s="17"/>
      <c r="BR332" s="17"/>
      <c r="BS332" s="17"/>
      <c r="BT332" s="33"/>
      <c r="BU332" s="33"/>
    </row>
    <row r="333" spans="58:73" ht="15">
      <c r="BF333" s="17"/>
      <c r="BG333" s="17"/>
      <c r="BH333" s="17"/>
      <c r="BI333" s="17"/>
      <c r="BJ333" s="17"/>
      <c r="BK333" s="17"/>
      <c r="BL333" s="33"/>
      <c r="BM333" s="33"/>
      <c r="BN333" s="17"/>
      <c r="BO333" s="17"/>
      <c r="BP333" s="17"/>
      <c r="BQ333" s="17"/>
      <c r="BR333" s="17"/>
      <c r="BS333" s="17"/>
      <c r="BT333" s="33"/>
      <c r="BU333" s="33"/>
    </row>
    <row r="334" spans="58:73" ht="15">
      <c r="BF334" s="17"/>
      <c r="BG334" s="17"/>
      <c r="BH334" s="17"/>
      <c r="BI334" s="17"/>
      <c r="BJ334" s="17"/>
      <c r="BK334" s="17"/>
      <c r="BL334" s="33"/>
      <c r="BM334" s="33"/>
      <c r="BN334" s="17"/>
      <c r="BO334" s="17"/>
      <c r="BP334" s="17"/>
      <c r="BQ334" s="17"/>
      <c r="BR334" s="17"/>
      <c r="BS334" s="17"/>
      <c r="BT334" s="33"/>
      <c r="BU334" s="33"/>
    </row>
    <row r="335" spans="58:73" ht="15">
      <c r="BF335" s="17"/>
      <c r="BG335" s="17"/>
      <c r="BH335" s="17"/>
      <c r="BI335" s="17"/>
      <c r="BJ335" s="17"/>
      <c r="BK335" s="17"/>
      <c r="BL335" s="33"/>
      <c r="BM335" s="33"/>
      <c r="BN335" s="17"/>
      <c r="BO335" s="17"/>
      <c r="BP335" s="17"/>
      <c r="BQ335" s="17"/>
      <c r="BR335" s="17"/>
      <c r="BS335" s="17"/>
      <c r="BT335" s="33"/>
      <c r="BU335" s="33"/>
    </row>
    <row r="336" spans="58:73" ht="15">
      <c r="BF336" s="17"/>
      <c r="BG336" s="17"/>
      <c r="BH336" s="17"/>
      <c r="BI336" s="17"/>
      <c r="BJ336" s="17"/>
      <c r="BK336" s="17"/>
      <c r="BL336" s="33"/>
      <c r="BM336" s="33"/>
      <c r="BN336" s="17"/>
      <c r="BO336" s="17"/>
      <c r="BP336" s="17"/>
      <c r="BQ336" s="17"/>
      <c r="BR336" s="17"/>
      <c r="BS336" s="17"/>
      <c r="BT336" s="33"/>
      <c r="BU336" s="33"/>
    </row>
    <row r="337" spans="58:73" ht="15">
      <c r="BF337" s="17"/>
      <c r="BG337" s="17"/>
      <c r="BH337" s="17"/>
      <c r="BI337" s="17"/>
      <c r="BJ337" s="17"/>
      <c r="BK337" s="17"/>
      <c r="BL337" s="33"/>
      <c r="BM337" s="33"/>
      <c r="BN337" s="17"/>
      <c r="BO337" s="17"/>
      <c r="BP337" s="17"/>
      <c r="BQ337" s="17"/>
      <c r="BR337" s="17"/>
      <c r="BS337" s="17"/>
      <c r="BT337" s="33"/>
      <c r="BU337" s="33"/>
    </row>
    <row r="338" spans="58:73" ht="15">
      <c r="BF338" s="17"/>
      <c r="BG338" s="17"/>
      <c r="BH338" s="17"/>
      <c r="BI338" s="17"/>
      <c r="BJ338" s="17"/>
      <c r="BK338" s="17"/>
      <c r="BL338" s="33"/>
      <c r="BM338" s="33"/>
      <c r="BN338" s="17"/>
      <c r="BO338" s="17"/>
      <c r="BP338" s="17"/>
      <c r="BQ338" s="17"/>
      <c r="BR338" s="17"/>
      <c r="BS338" s="17"/>
      <c r="BT338" s="33"/>
      <c r="BU338" s="33"/>
    </row>
    <row r="339" spans="58:73" ht="15">
      <c r="BF339" s="17"/>
      <c r="BG339" s="17"/>
      <c r="BH339" s="17"/>
      <c r="BI339" s="17"/>
      <c r="BJ339" s="17"/>
      <c r="BK339" s="17"/>
      <c r="BL339" s="33"/>
      <c r="BM339" s="33"/>
      <c r="BN339" s="17"/>
      <c r="BO339" s="17"/>
      <c r="BP339" s="17"/>
      <c r="BQ339" s="17"/>
      <c r="BR339" s="17"/>
      <c r="BS339" s="17"/>
      <c r="BT339" s="33"/>
      <c r="BU339" s="33"/>
    </row>
    <row r="340" spans="58:73" ht="15">
      <c r="BF340" s="17"/>
      <c r="BG340" s="17"/>
      <c r="BH340" s="17"/>
      <c r="BI340" s="17"/>
      <c r="BJ340" s="17"/>
      <c r="BK340" s="17"/>
      <c r="BL340" s="33"/>
      <c r="BM340" s="33"/>
      <c r="BN340" s="17"/>
      <c r="BO340" s="17"/>
      <c r="BP340" s="17"/>
      <c r="BQ340" s="17"/>
      <c r="BR340" s="17"/>
      <c r="BS340" s="17"/>
      <c r="BT340" s="33"/>
      <c r="BU340" s="33"/>
    </row>
    <row r="341" spans="58:73" ht="15">
      <c r="BF341" s="17"/>
      <c r="BG341" s="17"/>
      <c r="BH341" s="17"/>
      <c r="BI341" s="17"/>
      <c r="BJ341" s="17"/>
      <c r="BK341" s="17"/>
      <c r="BL341" s="33"/>
      <c r="BM341" s="33"/>
      <c r="BN341" s="17"/>
      <c r="BO341" s="17"/>
      <c r="BP341" s="17"/>
      <c r="BQ341" s="17"/>
      <c r="BR341" s="17"/>
      <c r="BS341" s="17"/>
      <c r="BT341" s="33"/>
      <c r="BU341" s="33"/>
    </row>
    <row r="342" spans="58:73" ht="15">
      <c r="BF342" s="17"/>
      <c r="BG342" s="17"/>
      <c r="BH342" s="17"/>
      <c r="BI342" s="17"/>
      <c r="BJ342" s="17"/>
      <c r="BK342" s="17"/>
      <c r="BL342" s="33"/>
      <c r="BM342" s="33"/>
      <c r="BN342" s="17"/>
      <c r="BO342" s="17"/>
      <c r="BP342" s="17"/>
      <c r="BQ342" s="17"/>
      <c r="BR342" s="17"/>
      <c r="BS342" s="17"/>
      <c r="BT342" s="33"/>
      <c r="BU342" s="33"/>
    </row>
    <row r="343" spans="58:73" ht="15">
      <c r="BF343" s="17"/>
      <c r="BG343" s="17"/>
      <c r="BH343" s="17"/>
      <c r="BI343" s="17"/>
      <c r="BJ343" s="17"/>
      <c r="BK343" s="17"/>
      <c r="BL343" s="33"/>
      <c r="BM343" s="33"/>
      <c r="BN343" s="17"/>
      <c r="BO343" s="17"/>
      <c r="BP343" s="17"/>
      <c r="BQ343" s="17"/>
      <c r="BR343" s="17"/>
      <c r="BS343" s="17"/>
      <c r="BT343" s="33"/>
      <c r="BU343" s="33"/>
    </row>
    <row r="344" spans="58:73" ht="15">
      <c r="BF344" s="17"/>
      <c r="BG344" s="17"/>
      <c r="BH344" s="17"/>
      <c r="BI344" s="17"/>
      <c r="BJ344" s="17"/>
      <c r="BK344" s="17"/>
      <c r="BL344" s="33"/>
      <c r="BM344" s="33"/>
      <c r="BN344" s="17"/>
      <c r="BO344" s="17"/>
      <c r="BP344" s="17"/>
      <c r="BQ344" s="17"/>
      <c r="BR344" s="17"/>
      <c r="BS344" s="17"/>
      <c r="BT344" s="33"/>
      <c r="BU344" s="33"/>
    </row>
    <row r="345" spans="58:73" ht="15">
      <c r="BF345" s="17"/>
      <c r="BG345" s="17"/>
      <c r="BH345" s="17"/>
      <c r="BI345" s="17"/>
      <c r="BJ345" s="17"/>
      <c r="BK345" s="17"/>
      <c r="BL345" s="33"/>
      <c r="BM345" s="33"/>
      <c r="BN345" s="17"/>
      <c r="BO345" s="17"/>
      <c r="BP345" s="17"/>
      <c r="BQ345" s="17"/>
      <c r="BR345" s="17"/>
      <c r="BS345" s="17"/>
      <c r="BT345" s="33"/>
      <c r="BU345" s="33"/>
    </row>
    <row r="346" spans="58:73" ht="15">
      <c r="BF346" s="17"/>
      <c r="BG346" s="17"/>
      <c r="BH346" s="17"/>
      <c r="BI346" s="17"/>
      <c r="BJ346" s="17"/>
      <c r="BK346" s="17"/>
      <c r="BL346" s="33"/>
      <c r="BM346" s="33"/>
      <c r="BN346" s="17"/>
      <c r="BO346" s="17"/>
      <c r="BP346" s="17"/>
      <c r="BQ346" s="17"/>
      <c r="BR346" s="17"/>
      <c r="BS346" s="17"/>
      <c r="BT346" s="33"/>
      <c r="BU346" s="33"/>
    </row>
    <row r="347" spans="58:73" ht="15">
      <c r="BF347" s="17"/>
      <c r="BG347" s="17"/>
      <c r="BH347" s="17"/>
      <c r="BI347" s="17"/>
      <c r="BJ347" s="17"/>
      <c r="BK347" s="17"/>
      <c r="BL347" s="33"/>
      <c r="BM347" s="33"/>
      <c r="BN347" s="17"/>
      <c r="BO347" s="17"/>
      <c r="BP347" s="17"/>
      <c r="BQ347" s="17"/>
      <c r="BR347" s="17"/>
      <c r="BS347" s="17"/>
      <c r="BT347" s="33"/>
      <c r="BU347" s="33"/>
    </row>
    <row r="348" spans="58:73" ht="15">
      <c r="BF348" s="17"/>
      <c r="BG348" s="17"/>
      <c r="BH348" s="17"/>
      <c r="BI348" s="17"/>
      <c r="BJ348" s="17"/>
      <c r="BK348" s="17"/>
      <c r="BL348" s="33"/>
      <c r="BM348" s="33"/>
      <c r="BN348" s="17"/>
      <c r="BO348" s="17"/>
      <c r="BP348" s="17"/>
      <c r="BQ348" s="17"/>
      <c r="BR348" s="17"/>
      <c r="BS348" s="17"/>
      <c r="BT348" s="33"/>
      <c r="BU348" s="33"/>
    </row>
    <row r="349" spans="58:73" ht="15">
      <c r="BF349" s="17"/>
      <c r="BG349" s="17"/>
      <c r="BH349" s="17"/>
      <c r="BI349" s="17"/>
      <c r="BJ349" s="17"/>
      <c r="BK349" s="17"/>
      <c r="BL349" s="33"/>
      <c r="BM349" s="33"/>
      <c r="BN349" s="17"/>
      <c r="BO349" s="17"/>
      <c r="BP349" s="17"/>
      <c r="BQ349" s="17"/>
      <c r="BR349" s="17"/>
      <c r="BS349" s="17"/>
      <c r="BT349" s="33"/>
      <c r="BU349" s="33"/>
    </row>
    <row r="350" spans="58:73" ht="15">
      <c r="BF350" s="17"/>
      <c r="BG350" s="17"/>
      <c r="BH350" s="17"/>
      <c r="BI350" s="17"/>
      <c r="BJ350" s="17"/>
      <c r="BK350" s="17"/>
      <c r="BL350" s="33"/>
      <c r="BM350" s="33"/>
      <c r="BN350" s="17"/>
      <c r="BO350" s="17"/>
      <c r="BP350" s="17"/>
      <c r="BQ350" s="17"/>
      <c r="BR350" s="17"/>
      <c r="BS350" s="17"/>
      <c r="BT350" s="33"/>
      <c r="BU350" s="33"/>
    </row>
    <row r="351" spans="58:73" ht="15">
      <c r="BF351" s="17"/>
      <c r="BG351" s="17"/>
      <c r="BH351" s="17"/>
      <c r="BI351" s="17"/>
      <c r="BJ351" s="17"/>
      <c r="BK351" s="17"/>
      <c r="BL351" s="33"/>
      <c r="BM351" s="33"/>
      <c r="BN351" s="17"/>
      <c r="BO351" s="17"/>
      <c r="BP351" s="17"/>
      <c r="BQ351" s="17"/>
      <c r="BR351" s="17"/>
      <c r="BS351" s="17"/>
      <c r="BT351" s="33"/>
      <c r="BU351" s="33"/>
    </row>
    <row r="352" spans="58:73" ht="15">
      <c r="BF352" s="17"/>
      <c r="BG352" s="17"/>
      <c r="BH352" s="17"/>
      <c r="BI352" s="17"/>
      <c r="BJ352" s="17"/>
      <c r="BK352" s="17"/>
      <c r="BL352" s="33"/>
      <c r="BM352" s="33"/>
      <c r="BN352" s="17"/>
      <c r="BO352" s="17"/>
      <c r="BP352" s="17"/>
      <c r="BQ352" s="17"/>
      <c r="BR352" s="17"/>
      <c r="BS352" s="17"/>
      <c r="BT352" s="33"/>
      <c r="BU352" s="33"/>
    </row>
    <row r="353" spans="58:73" ht="15">
      <c r="BF353" s="17"/>
      <c r="BG353" s="17"/>
      <c r="BH353" s="17"/>
      <c r="BI353" s="17"/>
      <c r="BJ353" s="17"/>
      <c r="BK353" s="17"/>
      <c r="BL353" s="33"/>
      <c r="BM353" s="33"/>
      <c r="BN353" s="17"/>
      <c r="BO353" s="17"/>
      <c r="BP353" s="17"/>
      <c r="BQ353" s="17"/>
      <c r="BR353" s="17"/>
      <c r="BS353" s="17"/>
      <c r="BT353" s="33"/>
      <c r="BU353" s="33"/>
    </row>
    <row r="354" spans="58:73" ht="15">
      <c r="BF354" s="17"/>
      <c r="BG354" s="17"/>
      <c r="BH354" s="17"/>
      <c r="BI354" s="17"/>
      <c r="BJ354" s="17"/>
      <c r="BK354" s="17"/>
      <c r="BL354" s="33"/>
      <c r="BM354" s="33"/>
      <c r="BN354" s="17"/>
      <c r="BO354" s="17"/>
      <c r="BP354" s="17"/>
      <c r="BQ354" s="17"/>
      <c r="BR354" s="17"/>
      <c r="BS354" s="17"/>
      <c r="BT354" s="33"/>
      <c r="BU354" s="33"/>
    </row>
    <row r="355" spans="58:73" ht="15">
      <c r="BF355" s="17"/>
      <c r="BG355" s="17"/>
      <c r="BH355" s="17"/>
      <c r="BI355" s="17"/>
      <c r="BJ355" s="17"/>
      <c r="BK355" s="17"/>
      <c r="BL355" s="33"/>
      <c r="BM355" s="33"/>
      <c r="BN355" s="17"/>
      <c r="BO355" s="17"/>
      <c r="BP355" s="17"/>
      <c r="BQ355" s="17"/>
      <c r="BR355" s="17"/>
      <c r="BS355" s="17"/>
      <c r="BT355" s="33"/>
      <c r="BU355" s="33"/>
    </row>
    <row r="356" spans="58:73" ht="15">
      <c r="BF356" s="17"/>
      <c r="BG356" s="17"/>
      <c r="BH356" s="17"/>
      <c r="BI356" s="17"/>
      <c r="BJ356" s="17"/>
      <c r="BK356" s="17"/>
      <c r="BL356" s="33"/>
      <c r="BM356" s="33"/>
      <c r="BN356" s="17"/>
      <c r="BO356" s="17"/>
      <c r="BP356" s="17"/>
      <c r="BQ356" s="17"/>
      <c r="BR356" s="17"/>
      <c r="BS356" s="17"/>
      <c r="BT356" s="33"/>
      <c r="BU356" s="33"/>
    </row>
    <row r="357" spans="58:73" ht="15">
      <c r="BF357" s="17"/>
      <c r="BG357" s="17"/>
      <c r="BH357" s="17"/>
      <c r="BI357" s="17"/>
      <c r="BJ357" s="17"/>
      <c r="BK357" s="17"/>
      <c r="BL357" s="33"/>
      <c r="BM357" s="33"/>
      <c r="BN357" s="17"/>
      <c r="BO357" s="17"/>
      <c r="BP357" s="17"/>
      <c r="BQ357" s="17"/>
      <c r="BR357" s="17"/>
      <c r="BS357" s="17"/>
      <c r="BT357" s="33"/>
      <c r="BU357" s="33"/>
    </row>
    <row r="358" spans="58:73" ht="15">
      <c r="BF358" s="17"/>
      <c r="BG358" s="17"/>
      <c r="BH358" s="17"/>
      <c r="BI358" s="17"/>
      <c r="BJ358" s="17"/>
      <c r="BK358" s="17"/>
      <c r="BL358" s="33"/>
      <c r="BM358" s="33"/>
      <c r="BN358" s="17"/>
      <c r="BO358" s="17"/>
      <c r="BP358" s="17"/>
      <c r="BQ358" s="17"/>
      <c r="BR358" s="17"/>
      <c r="BS358" s="17"/>
      <c r="BT358" s="33"/>
      <c r="BU358" s="33"/>
    </row>
    <row r="359" spans="58:73" ht="15">
      <c r="BF359" s="17"/>
      <c r="BG359" s="17"/>
      <c r="BH359" s="17"/>
      <c r="BI359" s="17"/>
      <c r="BJ359" s="17"/>
      <c r="BK359" s="17"/>
      <c r="BL359" s="33"/>
      <c r="BM359" s="33"/>
      <c r="BN359" s="17"/>
      <c r="BO359" s="17"/>
      <c r="BP359" s="17"/>
      <c r="BQ359" s="17"/>
      <c r="BR359" s="17"/>
      <c r="BS359" s="17"/>
      <c r="BT359" s="33"/>
      <c r="BU359" s="33"/>
    </row>
    <row r="360" spans="58:73" ht="15">
      <c r="BF360" s="17"/>
      <c r="BG360" s="17"/>
      <c r="BH360" s="17"/>
      <c r="BI360" s="17"/>
      <c r="BJ360" s="17"/>
      <c r="BK360" s="17"/>
      <c r="BL360" s="33"/>
      <c r="BM360" s="33"/>
      <c r="BN360" s="17"/>
      <c r="BO360" s="17"/>
      <c r="BP360" s="17"/>
      <c r="BQ360" s="17"/>
      <c r="BR360" s="17"/>
      <c r="BS360" s="17"/>
      <c r="BT360" s="33"/>
      <c r="BU360" s="33"/>
    </row>
    <row r="361" spans="58:73" ht="15">
      <c r="BF361" s="17"/>
      <c r="BG361" s="17"/>
      <c r="BH361" s="17"/>
      <c r="BI361" s="17"/>
      <c r="BJ361" s="17"/>
      <c r="BK361" s="17"/>
      <c r="BL361" s="33"/>
      <c r="BM361" s="33"/>
      <c r="BN361" s="17"/>
      <c r="BO361" s="17"/>
      <c r="BP361" s="17"/>
      <c r="BQ361" s="17"/>
      <c r="BR361" s="17"/>
      <c r="BS361" s="17"/>
      <c r="BT361" s="33"/>
      <c r="BU361" s="33"/>
    </row>
    <row r="362" spans="58:73" ht="15">
      <c r="BF362" s="17"/>
      <c r="BG362" s="17"/>
      <c r="BH362" s="17"/>
      <c r="BI362" s="17"/>
      <c r="BJ362" s="17"/>
      <c r="BK362" s="17"/>
      <c r="BL362" s="33"/>
      <c r="BM362" s="33"/>
      <c r="BN362" s="17"/>
      <c r="BO362" s="17"/>
      <c r="BP362" s="17"/>
      <c r="BQ362" s="17"/>
      <c r="BR362" s="17"/>
      <c r="BS362" s="17"/>
      <c r="BT362" s="33"/>
      <c r="BU362" s="33"/>
    </row>
    <row r="363" spans="58:73" ht="15">
      <c r="BF363" s="17"/>
      <c r="BG363" s="17"/>
      <c r="BH363" s="17"/>
      <c r="BI363" s="17"/>
      <c r="BJ363" s="17"/>
      <c r="BK363" s="17"/>
      <c r="BL363" s="33"/>
      <c r="BM363" s="33"/>
      <c r="BN363" s="17"/>
      <c r="BO363" s="17"/>
      <c r="BP363" s="17"/>
      <c r="BQ363" s="17"/>
      <c r="BR363" s="17"/>
      <c r="BS363" s="17"/>
      <c r="BT363" s="33"/>
      <c r="BU363" s="33"/>
    </row>
    <row r="364" spans="58:73" ht="15">
      <c r="BF364" s="17"/>
      <c r="BG364" s="17"/>
      <c r="BH364" s="17"/>
      <c r="BI364" s="17"/>
      <c r="BJ364" s="17"/>
      <c r="BK364" s="17"/>
      <c r="BL364" s="33"/>
      <c r="BM364" s="33"/>
      <c r="BN364" s="17"/>
      <c r="BO364" s="17"/>
      <c r="BP364" s="17"/>
      <c r="BQ364" s="17"/>
      <c r="BR364" s="17"/>
      <c r="BS364" s="17"/>
      <c r="BT364" s="33"/>
      <c r="BU364" s="33"/>
    </row>
    <row r="365" spans="58:73" ht="15">
      <c r="BF365" s="17"/>
      <c r="BG365" s="17"/>
      <c r="BH365" s="17"/>
      <c r="BI365" s="17"/>
      <c r="BJ365" s="17"/>
      <c r="BK365" s="17"/>
      <c r="BL365" s="33"/>
      <c r="BM365" s="33"/>
      <c r="BN365" s="17"/>
      <c r="BO365" s="17"/>
      <c r="BP365" s="17"/>
      <c r="BQ365" s="17"/>
      <c r="BR365" s="17"/>
      <c r="BS365" s="17"/>
      <c r="BT365" s="33"/>
      <c r="BU365" s="33"/>
    </row>
    <row r="366" spans="58:73" ht="15">
      <c r="BF366" s="17"/>
      <c r="BG366" s="17"/>
      <c r="BH366" s="17"/>
      <c r="BI366" s="17"/>
      <c r="BJ366" s="17"/>
      <c r="BK366" s="17"/>
      <c r="BL366" s="33"/>
      <c r="BM366" s="33"/>
      <c r="BN366" s="17"/>
      <c r="BO366" s="17"/>
      <c r="BP366" s="17"/>
      <c r="BQ366" s="17"/>
      <c r="BR366" s="17"/>
      <c r="BS366" s="17"/>
      <c r="BT366" s="33"/>
      <c r="BU366" s="33"/>
    </row>
    <row r="367" spans="58:73" ht="15">
      <c r="BF367" s="17"/>
      <c r="BG367" s="17"/>
      <c r="BH367" s="17"/>
      <c r="BI367" s="17"/>
      <c r="BJ367" s="17"/>
      <c r="BK367" s="17"/>
      <c r="BL367" s="33"/>
      <c r="BM367" s="33"/>
      <c r="BN367" s="17"/>
      <c r="BO367" s="17"/>
      <c r="BP367" s="17"/>
      <c r="BQ367" s="17"/>
      <c r="BR367" s="17"/>
      <c r="BS367" s="17"/>
      <c r="BT367" s="33"/>
      <c r="BU367" s="33"/>
    </row>
    <row r="368" spans="58:73" ht="15">
      <c r="BF368" s="17"/>
      <c r="BG368" s="17"/>
      <c r="BH368" s="17"/>
      <c r="BI368" s="17"/>
      <c r="BJ368" s="17"/>
      <c r="BK368" s="17"/>
      <c r="BL368" s="33"/>
      <c r="BM368" s="33"/>
      <c r="BN368" s="17"/>
      <c r="BO368" s="17"/>
      <c r="BP368" s="17"/>
      <c r="BQ368" s="17"/>
      <c r="BR368" s="17"/>
      <c r="BS368" s="17"/>
      <c r="BT368" s="33"/>
      <c r="BU368" s="33"/>
    </row>
    <row r="369" spans="58:73" ht="15">
      <c r="BF369" s="17"/>
      <c r="BG369" s="17"/>
      <c r="BH369" s="17"/>
      <c r="BI369" s="17"/>
      <c r="BJ369" s="17"/>
      <c r="BK369" s="17"/>
      <c r="BL369" s="33"/>
      <c r="BM369" s="33"/>
      <c r="BN369" s="17"/>
      <c r="BO369" s="17"/>
      <c r="BP369" s="17"/>
      <c r="BQ369" s="17"/>
      <c r="BR369" s="17"/>
      <c r="BS369" s="17"/>
      <c r="BT369" s="33"/>
      <c r="BU369" s="33"/>
    </row>
    <row r="370" spans="58:73" ht="15">
      <c r="BF370" s="17"/>
      <c r="BG370" s="17"/>
      <c r="BH370" s="17"/>
      <c r="BI370" s="17"/>
      <c r="BJ370" s="17"/>
      <c r="BK370" s="17"/>
      <c r="BL370" s="33"/>
      <c r="BM370" s="33"/>
      <c r="BN370" s="17"/>
      <c r="BO370" s="17"/>
      <c r="BP370" s="17"/>
      <c r="BQ370" s="17"/>
      <c r="BR370" s="17"/>
      <c r="BS370" s="17"/>
      <c r="BT370" s="33"/>
      <c r="BU370" s="33"/>
    </row>
    <row r="371" spans="58:73" ht="15">
      <c r="BF371" s="17"/>
      <c r="BG371" s="17"/>
      <c r="BH371" s="17"/>
      <c r="BI371" s="17"/>
      <c r="BJ371" s="17"/>
      <c r="BK371" s="17"/>
      <c r="BL371" s="33"/>
      <c r="BM371" s="33"/>
      <c r="BN371" s="17"/>
      <c r="BO371" s="17"/>
      <c r="BP371" s="17"/>
      <c r="BQ371" s="17"/>
      <c r="BR371" s="17"/>
      <c r="BS371" s="17"/>
      <c r="BT371" s="33"/>
      <c r="BU371" s="33"/>
    </row>
    <row r="372" spans="58:73" ht="15">
      <c r="BF372" s="17"/>
      <c r="BG372" s="17"/>
      <c r="BH372" s="17"/>
      <c r="BI372" s="17"/>
      <c r="BJ372" s="17"/>
      <c r="BK372" s="17"/>
      <c r="BL372" s="33"/>
      <c r="BM372" s="33"/>
      <c r="BN372" s="17"/>
      <c r="BO372" s="17"/>
      <c r="BP372" s="17"/>
      <c r="BQ372" s="17"/>
      <c r="BR372" s="17"/>
      <c r="BS372" s="17"/>
      <c r="BT372" s="33"/>
      <c r="BU372" s="33"/>
    </row>
    <row r="373" spans="58:73" ht="15">
      <c r="BF373" s="17"/>
      <c r="BG373" s="17"/>
      <c r="BH373" s="17"/>
      <c r="BI373" s="17"/>
      <c r="BJ373" s="17"/>
      <c r="BK373" s="17"/>
      <c r="BL373" s="33"/>
      <c r="BM373" s="33"/>
      <c r="BN373" s="17"/>
      <c r="BO373" s="17"/>
      <c r="BP373" s="17"/>
      <c r="BQ373" s="17"/>
      <c r="BR373" s="17"/>
      <c r="BS373" s="17"/>
      <c r="BT373" s="33"/>
      <c r="BU373" s="33"/>
    </row>
    <row r="374" spans="58:73" ht="15">
      <c r="BF374" s="17"/>
      <c r="BG374" s="17"/>
      <c r="BH374" s="17"/>
      <c r="BI374" s="17"/>
      <c r="BJ374" s="17"/>
      <c r="BK374" s="17"/>
      <c r="BL374" s="33"/>
      <c r="BM374" s="33"/>
      <c r="BN374" s="17"/>
      <c r="BO374" s="17"/>
      <c r="BP374" s="17"/>
      <c r="BQ374" s="17"/>
      <c r="BR374" s="17"/>
      <c r="BS374" s="17"/>
      <c r="BT374" s="33"/>
      <c r="BU374" s="33"/>
    </row>
    <row r="375" spans="58:73" ht="15">
      <c r="BF375" s="17"/>
      <c r="BG375" s="17"/>
      <c r="BH375" s="17"/>
      <c r="BI375" s="17"/>
      <c r="BJ375" s="17"/>
      <c r="BK375" s="17"/>
      <c r="BL375" s="33"/>
      <c r="BM375" s="33"/>
      <c r="BN375" s="17"/>
      <c r="BO375" s="17"/>
      <c r="BP375" s="17"/>
      <c r="BQ375" s="17"/>
      <c r="BR375" s="17"/>
      <c r="BS375" s="17"/>
      <c r="BT375" s="33"/>
      <c r="BU375" s="33"/>
    </row>
    <row r="376" spans="58:73" ht="15">
      <c r="BF376" s="17"/>
      <c r="BG376" s="17"/>
      <c r="BH376" s="17"/>
      <c r="BI376" s="17"/>
      <c r="BJ376" s="17"/>
      <c r="BK376" s="17"/>
      <c r="BL376" s="33"/>
      <c r="BM376" s="33"/>
      <c r="BN376" s="17"/>
      <c r="BO376" s="17"/>
      <c r="BP376" s="17"/>
      <c r="BQ376" s="17"/>
      <c r="BR376" s="17"/>
      <c r="BS376" s="17"/>
      <c r="BT376" s="33"/>
      <c r="BU376" s="33"/>
    </row>
    <row r="377" spans="58:73" ht="15">
      <c r="BF377" s="17"/>
      <c r="BG377" s="17"/>
      <c r="BH377" s="17"/>
      <c r="BI377" s="17"/>
      <c r="BJ377" s="17"/>
      <c r="BK377" s="17"/>
      <c r="BL377" s="33"/>
      <c r="BM377" s="33"/>
      <c r="BN377" s="17"/>
      <c r="BO377" s="17"/>
      <c r="BP377" s="17"/>
      <c r="BQ377" s="17"/>
      <c r="BR377" s="17"/>
      <c r="BS377" s="17"/>
      <c r="BT377" s="33"/>
      <c r="BU377" s="33"/>
    </row>
    <row r="378" spans="58:73" ht="15">
      <c r="BF378" s="17"/>
      <c r="BG378" s="17"/>
      <c r="BH378" s="17"/>
      <c r="BI378" s="17"/>
      <c r="BJ378" s="17"/>
      <c r="BK378" s="17"/>
      <c r="BL378" s="33"/>
      <c r="BM378" s="33"/>
      <c r="BN378" s="17"/>
      <c r="BO378" s="17"/>
      <c r="BP378" s="17"/>
      <c r="BQ378" s="17"/>
      <c r="BR378" s="17"/>
      <c r="BS378" s="17"/>
      <c r="BT378" s="33"/>
      <c r="BU378" s="33"/>
    </row>
    <row r="379" spans="58:73" ht="15">
      <c r="BF379" s="17"/>
      <c r="BG379" s="17"/>
      <c r="BH379" s="17"/>
      <c r="BI379" s="17"/>
      <c r="BJ379" s="17"/>
      <c r="BK379" s="17"/>
      <c r="BL379" s="33"/>
      <c r="BM379" s="33"/>
      <c r="BN379" s="17"/>
      <c r="BO379" s="17"/>
      <c r="BP379" s="17"/>
      <c r="BQ379" s="17"/>
      <c r="BR379" s="17"/>
      <c r="BS379" s="17"/>
      <c r="BT379" s="33"/>
      <c r="BU379" s="33"/>
    </row>
    <row r="380" spans="58:73" ht="15">
      <c r="BF380" s="17"/>
      <c r="BG380" s="17"/>
      <c r="BH380" s="17"/>
      <c r="BI380" s="17"/>
      <c r="BJ380" s="17"/>
      <c r="BK380" s="17"/>
      <c r="BL380" s="33"/>
      <c r="BM380" s="33"/>
      <c r="BN380" s="17"/>
      <c r="BO380" s="17"/>
      <c r="BP380" s="17"/>
      <c r="BQ380" s="17"/>
      <c r="BR380" s="17"/>
      <c r="BS380" s="17"/>
      <c r="BT380" s="33"/>
      <c r="BU380" s="33"/>
    </row>
    <row r="381" spans="58:73" ht="15">
      <c r="BF381" s="17"/>
      <c r="BG381" s="17"/>
      <c r="BH381" s="17"/>
      <c r="BI381" s="17"/>
      <c r="BJ381" s="17"/>
      <c r="BK381" s="17"/>
      <c r="BL381" s="33"/>
      <c r="BM381" s="33"/>
      <c r="BN381" s="17"/>
      <c r="BO381" s="17"/>
      <c r="BP381" s="17"/>
      <c r="BQ381" s="17"/>
      <c r="BR381" s="17"/>
      <c r="BS381" s="17"/>
      <c r="BT381" s="33"/>
      <c r="BU381" s="33"/>
    </row>
    <row r="382" spans="58:73" ht="15">
      <c r="BF382" s="17"/>
      <c r="BG382" s="17"/>
      <c r="BH382" s="17"/>
      <c r="BI382" s="17"/>
      <c r="BJ382" s="17"/>
      <c r="BK382" s="17"/>
      <c r="BL382" s="33"/>
      <c r="BM382" s="33"/>
      <c r="BN382" s="17"/>
      <c r="BO382" s="17"/>
      <c r="BP382" s="17"/>
      <c r="BQ382" s="17"/>
      <c r="BR382" s="17"/>
      <c r="BS382" s="17"/>
      <c r="BT382" s="33"/>
      <c r="BU382" s="33"/>
    </row>
    <row r="383" spans="58:73" ht="15">
      <c r="BF383" s="17"/>
      <c r="BG383" s="17"/>
      <c r="BH383" s="17"/>
      <c r="BI383" s="17"/>
      <c r="BJ383" s="17"/>
      <c r="BK383" s="17"/>
      <c r="BL383" s="33"/>
      <c r="BM383" s="33"/>
      <c r="BN383" s="17"/>
      <c r="BO383" s="17"/>
      <c r="BP383" s="17"/>
      <c r="BQ383" s="17"/>
      <c r="BR383" s="17"/>
      <c r="BS383" s="17"/>
      <c r="BT383" s="33"/>
      <c r="BU383" s="33"/>
    </row>
    <row r="384" spans="58:73" ht="15">
      <c r="BF384" s="17"/>
      <c r="BG384" s="17"/>
      <c r="BH384" s="17"/>
      <c r="BI384" s="17"/>
      <c r="BJ384" s="17"/>
      <c r="BK384" s="17"/>
      <c r="BL384" s="33"/>
      <c r="BM384" s="33"/>
      <c r="BN384" s="17"/>
      <c r="BO384" s="17"/>
      <c r="BP384" s="17"/>
      <c r="BQ384" s="17"/>
      <c r="BR384" s="17"/>
      <c r="BS384" s="17"/>
      <c r="BT384" s="33"/>
      <c r="BU384" s="33"/>
    </row>
    <row r="385" spans="58:73" ht="15">
      <c r="BF385" s="17"/>
      <c r="BG385" s="17"/>
      <c r="BH385" s="17"/>
      <c r="BI385" s="17"/>
      <c r="BJ385" s="17"/>
      <c r="BK385" s="17"/>
      <c r="BL385" s="33"/>
      <c r="BM385" s="33"/>
      <c r="BN385" s="17"/>
      <c r="BO385" s="17"/>
      <c r="BP385" s="17"/>
      <c r="BQ385" s="17"/>
      <c r="BR385" s="17"/>
      <c r="BS385" s="17"/>
      <c r="BT385" s="33"/>
      <c r="BU385" s="33"/>
    </row>
    <row r="386" spans="58:73" ht="15">
      <c r="BF386" s="17"/>
      <c r="BG386" s="17"/>
      <c r="BH386" s="17"/>
      <c r="BI386" s="17"/>
      <c r="BJ386" s="17"/>
      <c r="BK386" s="17"/>
      <c r="BL386" s="33"/>
      <c r="BM386" s="33"/>
      <c r="BN386" s="17"/>
      <c r="BO386" s="17"/>
      <c r="BP386" s="17"/>
      <c r="BQ386" s="17"/>
      <c r="BR386" s="17"/>
      <c r="BS386" s="17"/>
      <c r="BT386" s="33"/>
      <c r="BU386" s="33"/>
    </row>
    <row r="387" spans="58:73" ht="15">
      <c r="BF387" s="17"/>
      <c r="BG387" s="17"/>
      <c r="BH387" s="17"/>
      <c r="BI387" s="17"/>
      <c r="BJ387" s="17"/>
      <c r="BK387" s="17"/>
      <c r="BL387" s="33"/>
      <c r="BM387" s="33"/>
      <c r="BN387" s="17"/>
      <c r="BO387" s="17"/>
      <c r="BP387" s="17"/>
      <c r="BQ387" s="17"/>
      <c r="BR387" s="17"/>
      <c r="BS387" s="17"/>
      <c r="BT387" s="33"/>
      <c r="BU387" s="33"/>
    </row>
    <row r="388" spans="58:73" ht="15">
      <c r="BF388" s="17"/>
      <c r="BG388" s="17"/>
      <c r="BH388" s="17"/>
      <c r="BI388" s="17"/>
      <c r="BJ388" s="17"/>
      <c r="BK388" s="17"/>
      <c r="BL388" s="33"/>
      <c r="BM388" s="33"/>
      <c r="BN388" s="17"/>
      <c r="BO388" s="17"/>
      <c r="BP388" s="17"/>
      <c r="BQ388" s="17"/>
      <c r="BR388" s="17"/>
      <c r="BS388" s="17"/>
      <c r="BT388" s="33"/>
      <c r="BU388" s="33"/>
    </row>
    <row r="389" spans="58:73" ht="15">
      <c r="BF389" s="17"/>
      <c r="BG389" s="17"/>
      <c r="BH389" s="17"/>
      <c r="BI389" s="17"/>
      <c r="BJ389" s="17"/>
      <c r="BK389" s="17"/>
      <c r="BL389" s="33"/>
      <c r="BM389" s="33"/>
      <c r="BN389" s="17"/>
      <c r="BO389" s="17"/>
      <c r="BP389" s="17"/>
      <c r="BQ389" s="17"/>
      <c r="BR389" s="17"/>
      <c r="BS389" s="17"/>
      <c r="BT389" s="33"/>
      <c r="BU389" s="33"/>
    </row>
    <row r="390" spans="58:73" ht="15">
      <c r="BF390" s="17"/>
      <c r="BG390" s="17"/>
      <c r="BH390" s="17"/>
      <c r="BI390" s="17"/>
      <c r="BJ390" s="17"/>
      <c r="BK390" s="17"/>
      <c r="BL390" s="33"/>
      <c r="BM390" s="33"/>
      <c r="BN390" s="17"/>
      <c r="BO390" s="17"/>
      <c r="BP390" s="17"/>
      <c r="BQ390" s="17"/>
      <c r="BR390" s="17"/>
      <c r="BS390" s="17"/>
      <c r="BT390" s="33"/>
      <c r="BU390" s="33"/>
    </row>
    <row r="391" spans="58:73" ht="15">
      <c r="BF391" s="17"/>
      <c r="BG391" s="17"/>
      <c r="BH391" s="17"/>
      <c r="BI391" s="17"/>
      <c r="BJ391" s="17"/>
      <c r="BK391" s="17"/>
      <c r="BL391" s="33"/>
      <c r="BM391" s="33"/>
      <c r="BN391" s="17"/>
      <c r="BO391" s="17"/>
      <c r="BP391" s="17"/>
      <c r="BQ391" s="17"/>
      <c r="BR391" s="17"/>
      <c r="BS391" s="17"/>
      <c r="BT391" s="33"/>
      <c r="BU391" s="33"/>
    </row>
    <row r="392" spans="58:73" ht="15">
      <c r="BF392" s="17"/>
      <c r="BG392" s="17"/>
      <c r="BH392" s="17"/>
      <c r="BI392" s="17"/>
      <c r="BJ392" s="17"/>
      <c r="BK392" s="17"/>
      <c r="BL392" s="33"/>
      <c r="BM392" s="33"/>
      <c r="BN392" s="17"/>
      <c r="BO392" s="17"/>
      <c r="BP392" s="17"/>
      <c r="BQ392" s="17"/>
      <c r="BR392" s="17"/>
      <c r="BS392" s="17"/>
      <c r="BT392" s="33"/>
      <c r="BU392" s="33"/>
    </row>
    <row r="393" spans="58:73" ht="15">
      <c r="BF393" s="17"/>
      <c r="BG393" s="17"/>
      <c r="BH393" s="17"/>
      <c r="BI393" s="17"/>
      <c r="BJ393" s="17"/>
      <c r="BK393" s="17"/>
      <c r="BL393" s="33"/>
      <c r="BM393" s="33"/>
      <c r="BN393" s="17"/>
      <c r="BO393" s="17"/>
      <c r="BP393" s="17"/>
      <c r="BQ393" s="17"/>
      <c r="BR393" s="17"/>
      <c r="BS393" s="17"/>
      <c r="BT393" s="33"/>
      <c r="BU393" s="33"/>
    </row>
    <row r="394" spans="58:73" ht="15">
      <c r="BF394" s="17"/>
      <c r="BG394" s="17"/>
      <c r="BH394" s="17"/>
      <c r="BI394" s="17"/>
      <c r="BJ394" s="17"/>
      <c r="BK394" s="17"/>
      <c r="BL394" s="33"/>
      <c r="BM394" s="33"/>
      <c r="BN394" s="17"/>
      <c r="BO394" s="17"/>
      <c r="BP394" s="17"/>
      <c r="BQ394" s="17"/>
      <c r="BR394" s="17"/>
      <c r="BS394" s="17"/>
      <c r="BT394" s="33"/>
      <c r="BU394" s="33"/>
    </row>
    <row r="395" spans="58:73" ht="15">
      <c r="BF395" s="17"/>
      <c r="BG395" s="17"/>
      <c r="BH395" s="17"/>
      <c r="BI395" s="17"/>
      <c r="BJ395" s="17"/>
      <c r="BK395" s="17"/>
      <c r="BL395" s="33"/>
      <c r="BM395" s="33"/>
      <c r="BN395" s="17"/>
      <c r="BO395" s="17"/>
      <c r="BP395" s="17"/>
      <c r="BQ395" s="17"/>
      <c r="BR395" s="17"/>
      <c r="BS395" s="17"/>
      <c r="BT395" s="33"/>
      <c r="BU395" s="33"/>
    </row>
    <row r="396" spans="58:73" ht="15">
      <c r="BF396" s="17"/>
      <c r="BG396" s="17"/>
      <c r="BH396" s="17"/>
      <c r="BI396" s="17"/>
      <c r="BJ396" s="17"/>
      <c r="BK396" s="17"/>
      <c r="BL396" s="33"/>
      <c r="BM396" s="33"/>
      <c r="BN396" s="17"/>
      <c r="BO396" s="17"/>
      <c r="BP396" s="17"/>
      <c r="BQ396" s="17"/>
      <c r="BR396" s="17"/>
      <c r="BS396" s="17"/>
      <c r="BT396" s="33"/>
      <c r="BU396" s="33"/>
    </row>
    <row r="397" spans="58:73" ht="15">
      <c r="BF397" s="17"/>
      <c r="BG397" s="17"/>
      <c r="BH397" s="17"/>
      <c r="BI397" s="17"/>
      <c r="BJ397" s="17"/>
      <c r="BK397" s="17"/>
      <c r="BL397" s="33"/>
      <c r="BM397" s="33"/>
      <c r="BN397" s="17"/>
      <c r="BO397" s="17"/>
      <c r="BP397" s="17"/>
      <c r="BQ397" s="17"/>
      <c r="BR397" s="17"/>
      <c r="BS397" s="17"/>
      <c r="BT397" s="33"/>
      <c r="BU397" s="33"/>
    </row>
    <row r="398" spans="58:73" ht="15">
      <c r="BF398" s="17"/>
      <c r="BG398" s="17"/>
      <c r="BH398" s="17"/>
      <c r="BI398" s="17"/>
      <c r="BJ398" s="17"/>
      <c r="BK398" s="17"/>
      <c r="BL398" s="33"/>
      <c r="BM398" s="33"/>
      <c r="BN398" s="17"/>
      <c r="BO398" s="17"/>
      <c r="BP398" s="17"/>
      <c r="BQ398" s="17"/>
      <c r="BR398" s="17"/>
      <c r="BS398" s="17"/>
      <c r="BT398" s="33"/>
      <c r="BU398" s="33"/>
    </row>
    <row r="399" spans="58:73" ht="15">
      <c r="BF399" s="17"/>
      <c r="BG399" s="17"/>
      <c r="BH399" s="17"/>
      <c r="BI399" s="17"/>
      <c r="BJ399" s="17"/>
      <c r="BK399" s="17"/>
      <c r="BL399" s="33"/>
      <c r="BM399" s="33"/>
      <c r="BN399" s="17"/>
      <c r="BO399" s="17"/>
      <c r="BP399" s="17"/>
      <c r="BQ399" s="17"/>
      <c r="BR399" s="17"/>
      <c r="BS399" s="17"/>
      <c r="BT399" s="33"/>
      <c r="BU399" s="33"/>
    </row>
    <row r="400" spans="58:73" ht="15">
      <c r="BF400" s="17"/>
      <c r="BG400" s="17"/>
      <c r="BH400" s="17"/>
      <c r="BI400" s="17"/>
      <c r="BJ400" s="17"/>
      <c r="BK400" s="17"/>
      <c r="BL400" s="33"/>
      <c r="BM400" s="33"/>
      <c r="BN400" s="17"/>
      <c r="BO400" s="17"/>
      <c r="BP400" s="17"/>
      <c r="BQ400" s="17"/>
      <c r="BR400" s="17"/>
      <c r="BS400" s="17"/>
      <c r="BT400" s="33"/>
      <c r="BU400" s="33"/>
    </row>
    <row r="401" spans="58:73" ht="15">
      <c r="BF401" s="17"/>
      <c r="BG401" s="17"/>
      <c r="BH401" s="17"/>
      <c r="BI401" s="17"/>
      <c r="BJ401" s="17"/>
      <c r="BK401" s="17"/>
      <c r="BL401" s="33"/>
      <c r="BM401" s="33"/>
      <c r="BN401" s="17"/>
      <c r="BO401" s="17"/>
      <c r="BP401" s="17"/>
      <c r="BQ401" s="17"/>
      <c r="BR401" s="17"/>
      <c r="BS401" s="17"/>
      <c r="BT401" s="33"/>
      <c r="BU401" s="33"/>
    </row>
    <row r="402" spans="58:73" ht="15">
      <c r="BF402" s="17"/>
      <c r="BG402" s="17"/>
      <c r="BH402" s="17"/>
      <c r="BI402" s="17"/>
      <c r="BJ402" s="17"/>
      <c r="BK402" s="17"/>
      <c r="BL402" s="33"/>
      <c r="BM402" s="33"/>
      <c r="BN402" s="17"/>
      <c r="BO402" s="17"/>
      <c r="BP402" s="17"/>
      <c r="BQ402" s="17"/>
      <c r="BR402" s="17"/>
      <c r="BS402" s="17"/>
      <c r="BT402" s="33"/>
      <c r="BU402" s="33"/>
    </row>
    <row r="403" spans="58:73" ht="15">
      <c r="BF403" s="17"/>
      <c r="BG403" s="17"/>
      <c r="BH403" s="17"/>
      <c r="BI403" s="17"/>
      <c r="BJ403" s="17"/>
      <c r="BK403" s="17"/>
      <c r="BL403" s="33"/>
      <c r="BM403" s="33"/>
      <c r="BN403" s="17"/>
      <c r="BO403" s="17"/>
      <c r="BP403" s="17"/>
      <c r="BQ403" s="17"/>
      <c r="BR403" s="17"/>
      <c r="BS403" s="17"/>
      <c r="BT403" s="33"/>
      <c r="BU403" s="33"/>
    </row>
    <row r="404" spans="58:73" ht="15">
      <c r="BF404" s="17"/>
      <c r="BG404" s="17"/>
      <c r="BH404" s="17"/>
      <c r="BI404" s="17"/>
      <c r="BJ404" s="17"/>
      <c r="BK404" s="17"/>
      <c r="BL404" s="33"/>
      <c r="BM404" s="33"/>
      <c r="BN404" s="17"/>
      <c r="BO404" s="17"/>
      <c r="BP404" s="17"/>
      <c r="BQ404" s="17"/>
      <c r="BR404" s="17"/>
      <c r="BS404" s="17"/>
      <c r="BT404" s="33"/>
      <c r="BU404" s="33"/>
    </row>
    <row r="405" spans="58:73" ht="15">
      <c r="BF405" s="17"/>
      <c r="BG405" s="17"/>
      <c r="BH405" s="17"/>
      <c r="BI405" s="17"/>
      <c r="BJ405" s="17"/>
      <c r="BK405" s="17"/>
      <c r="BL405" s="33"/>
      <c r="BM405" s="33"/>
      <c r="BN405" s="17"/>
      <c r="BO405" s="17"/>
      <c r="BP405" s="17"/>
      <c r="BQ405" s="17"/>
      <c r="BR405" s="17"/>
      <c r="BS405" s="17"/>
      <c r="BT405" s="33"/>
      <c r="BU405" s="33"/>
    </row>
    <row r="406" spans="58:73" ht="15">
      <c r="BF406" s="17"/>
      <c r="BG406" s="17"/>
      <c r="BH406" s="17"/>
      <c r="BI406" s="17"/>
      <c r="BJ406" s="17"/>
      <c r="BK406" s="17"/>
      <c r="BL406" s="33"/>
      <c r="BM406" s="33"/>
      <c r="BN406" s="17"/>
      <c r="BO406" s="17"/>
      <c r="BP406" s="17"/>
      <c r="BQ406" s="17"/>
      <c r="BR406" s="17"/>
      <c r="BS406" s="17"/>
      <c r="BT406" s="33"/>
      <c r="BU406" s="33"/>
    </row>
    <row r="407" spans="58:73" ht="15">
      <c r="BF407" s="17"/>
      <c r="BG407" s="17"/>
      <c r="BH407" s="17"/>
      <c r="BI407" s="17"/>
      <c r="BJ407" s="17"/>
      <c r="BK407" s="17"/>
      <c r="BL407" s="33"/>
      <c r="BM407" s="33"/>
      <c r="BN407" s="17"/>
      <c r="BO407" s="17"/>
      <c r="BP407" s="17"/>
      <c r="BQ407" s="17"/>
      <c r="BR407" s="17"/>
      <c r="BS407" s="17"/>
      <c r="BT407" s="33"/>
      <c r="BU407" s="33"/>
    </row>
    <row r="408" spans="58:73" ht="15">
      <c r="BF408" s="17"/>
      <c r="BG408" s="17"/>
      <c r="BH408" s="17"/>
      <c r="BI408" s="17"/>
      <c r="BJ408" s="17"/>
      <c r="BK408" s="17"/>
      <c r="BL408" s="33"/>
      <c r="BM408" s="33"/>
      <c r="BN408" s="17"/>
      <c r="BO408" s="17"/>
      <c r="BP408" s="17"/>
      <c r="BQ408" s="17"/>
      <c r="BR408" s="17"/>
      <c r="BS408" s="17"/>
      <c r="BT408" s="33"/>
      <c r="BU408" s="33"/>
    </row>
    <row r="409" spans="58:73" ht="15">
      <c r="BF409" s="17"/>
      <c r="BG409" s="17"/>
      <c r="BH409" s="17"/>
      <c r="BI409" s="17"/>
      <c r="BJ409" s="17"/>
      <c r="BK409" s="17"/>
      <c r="BL409" s="33"/>
      <c r="BM409" s="33"/>
      <c r="BN409" s="17"/>
      <c r="BO409" s="17"/>
      <c r="BP409" s="17"/>
      <c r="BQ409" s="17"/>
      <c r="BR409" s="17"/>
      <c r="BS409" s="17"/>
      <c r="BT409" s="33"/>
      <c r="BU409" s="33"/>
    </row>
    <row r="410" spans="58:73" ht="15">
      <c r="BF410" s="17"/>
      <c r="BG410" s="17"/>
      <c r="BH410" s="17"/>
      <c r="BI410" s="17"/>
      <c r="BJ410" s="17"/>
      <c r="BK410" s="17"/>
      <c r="BL410" s="33"/>
      <c r="BM410" s="33"/>
      <c r="BN410" s="17"/>
      <c r="BO410" s="17"/>
      <c r="BP410" s="17"/>
      <c r="BQ410" s="17"/>
      <c r="BR410" s="17"/>
      <c r="BS410" s="17"/>
      <c r="BT410" s="33"/>
      <c r="BU410" s="33"/>
    </row>
    <row r="411" spans="58:73" ht="15">
      <c r="BF411" s="17"/>
      <c r="BG411" s="17"/>
      <c r="BH411" s="17"/>
      <c r="BI411" s="17"/>
      <c r="BJ411" s="17"/>
      <c r="BK411" s="17"/>
      <c r="BL411" s="33"/>
      <c r="BM411" s="33"/>
      <c r="BN411" s="17"/>
      <c r="BO411" s="17"/>
      <c r="BP411" s="17"/>
      <c r="BQ411" s="17"/>
      <c r="BR411" s="17"/>
      <c r="BS411" s="17"/>
      <c r="BT411" s="33"/>
      <c r="BU411" s="33"/>
    </row>
    <row r="412" spans="58:73" ht="15">
      <c r="BF412" s="17"/>
      <c r="BG412" s="17"/>
      <c r="BH412" s="17"/>
      <c r="BI412" s="17"/>
      <c r="BJ412" s="17"/>
      <c r="BK412" s="17"/>
      <c r="BL412" s="33"/>
      <c r="BM412" s="33"/>
      <c r="BN412" s="17"/>
      <c r="BO412" s="17"/>
      <c r="BP412" s="17"/>
      <c r="BQ412" s="17"/>
      <c r="BR412" s="17"/>
      <c r="BS412" s="17"/>
      <c r="BT412" s="33"/>
      <c r="BU412" s="33"/>
    </row>
    <row r="413" spans="58:73" ht="15">
      <c r="BF413" s="17"/>
      <c r="BG413" s="17"/>
      <c r="BH413" s="17"/>
      <c r="BI413" s="17"/>
      <c r="BJ413" s="17"/>
      <c r="BK413" s="17"/>
      <c r="BL413" s="33"/>
      <c r="BM413" s="33"/>
      <c r="BN413" s="17"/>
      <c r="BO413" s="17"/>
      <c r="BP413" s="17"/>
      <c r="BQ413" s="17"/>
      <c r="BR413" s="17"/>
      <c r="BS413" s="17"/>
      <c r="BT413" s="33"/>
      <c r="BU413" s="33"/>
    </row>
    <row r="414" spans="58:73" ht="15">
      <c r="BF414" s="17"/>
      <c r="BG414" s="17"/>
      <c r="BH414" s="17"/>
      <c r="BI414" s="17"/>
      <c r="BJ414" s="17"/>
      <c r="BK414" s="17"/>
      <c r="BL414" s="33"/>
      <c r="BM414" s="33"/>
      <c r="BN414" s="17"/>
      <c r="BO414" s="17"/>
      <c r="BP414" s="17"/>
      <c r="BQ414" s="17"/>
      <c r="BR414" s="17"/>
      <c r="BS414" s="17"/>
      <c r="BT414" s="33"/>
      <c r="BU414" s="33"/>
    </row>
    <row r="415" spans="58:73" ht="15">
      <c r="BF415" s="17"/>
      <c r="BG415" s="17"/>
      <c r="BH415" s="17"/>
      <c r="BI415" s="17"/>
      <c r="BJ415" s="17"/>
      <c r="BK415" s="17"/>
      <c r="BL415" s="33"/>
      <c r="BM415" s="33"/>
      <c r="BN415" s="17"/>
      <c r="BO415" s="17"/>
      <c r="BP415" s="17"/>
      <c r="BQ415" s="17"/>
      <c r="BR415" s="17"/>
      <c r="BS415" s="17"/>
      <c r="BT415" s="33"/>
      <c r="BU415" s="33"/>
    </row>
    <row r="416" spans="58:73" ht="15">
      <c r="BF416" s="17"/>
      <c r="BG416" s="17"/>
      <c r="BH416" s="17"/>
      <c r="BI416" s="17"/>
      <c r="BJ416" s="17"/>
      <c r="BK416" s="17"/>
      <c r="BL416" s="33"/>
      <c r="BM416" s="33"/>
      <c r="BN416" s="17"/>
      <c r="BO416" s="17"/>
      <c r="BP416" s="17"/>
      <c r="BQ416" s="17"/>
      <c r="BR416" s="17"/>
      <c r="BS416" s="17"/>
      <c r="BT416" s="33"/>
      <c r="BU416" s="33"/>
    </row>
    <row r="417" spans="58:73" ht="15">
      <c r="BF417" s="17"/>
      <c r="BG417" s="17"/>
      <c r="BH417" s="17"/>
      <c r="BI417" s="17"/>
      <c r="BJ417" s="17"/>
      <c r="BK417" s="17"/>
      <c r="BL417" s="33"/>
      <c r="BM417" s="33"/>
      <c r="BN417" s="17"/>
      <c r="BO417" s="17"/>
      <c r="BP417" s="17"/>
      <c r="BQ417" s="17"/>
      <c r="BR417" s="17"/>
      <c r="BS417" s="17"/>
      <c r="BT417" s="33"/>
      <c r="BU417" s="33"/>
    </row>
    <row r="418" spans="58:73" ht="15">
      <c r="BF418" s="17"/>
      <c r="BG418" s="17"/>
      <c r="BH418" s="17"/>
      <c r="BI418" s="17"/>
      <c r="BJ418" s="17"/>
      <c r="BK418" s="17"/>
      <c r="BL418" s="33"/>
      <c r="BM418" s="33"/>
      <c r="BN418" s="17"/>
      <c r="BO418" s="17"/>
      <c r="BP418" s="17"/>
      <c r="BQ418" s="17"/>
      <c r="BR418" s="17"/>
      <c r="BS418" s="17"/>
      <c r="BT418" s="33"/>
      <c r="BU418" s="33"/>
    </row>
    <row r="419" spans="58:73" ht="15">
      <c r="BF419" s="17"/>
      <c r="BG419" s="17"/>
      <c r="BH419" s="17"/>
      <c r="BI419" s="17"/>
      <c r="BJ419" s="17"/>
      <c r="BK419" s="17"/>
      <c r="BL419" s="33"/>
      <c r="BM419" s="33"/>
      <c r="BN419" s="17"/>
      <c r="BO419" s="17"/>
      <c r="BP419" s="17"/>
      <c r="BQ419" s="17"/>
      <c r="BR419" s="17"/>
      <c r="BS419" s="17"/>
      <c r="BT419" s="33"/>
      <c r="BU419" s="33"/>
    </row>
    <row r="420" spans="58:73" ht="15">
      <c r="BF420" s="17"/>
      <c r="BG420" s="17"/>
      <c r="BH420" s="17"/>
      <c r="BI420" s="17"/>
      <c r="BJ420" s="17"/>
      <c r="BK420" s="17"/>
      <c r="BL420" s="33"/>
      <c r="BM420" s="33"/>
      <c r="BN420" s="17"/>
      <c r="BO420" s="17"/>
      <c r="BP420" s="17"/>
      <c r="BQ420" s="17"/>
      <c r="BR420" s="17"/>
      <c r="BS420" s="17"/>
      <c r="BT420" s="33"/>
      <c r="BU420" s="33"/>
    </row>
    <row r="421" spans="58:73" ht="15">
      <c r="BF421" s="17"/>
      <c r="BG421" s="17"/>
      <c r="BH421" s="17"/>
      <c r="BI421" s="17"/>
      <c r="BJ421" s="17"/>
      <c r="BK421" s="17"/>
      <c r="BL421" s="33"/>
      <c r="BM421" s="33"/>
      <c r="BN421" s="17"/>
      <c r="BO421" s="17"/>
      <c r="BP421" s="17"/>
      <c r="BQ421" s="17"/>
      <c r="BR421" s="17"/>
      <c r="BS421" s="17"/>
      <c r="BT421" s="33"/>
      <c r="BU421" s="33"/>
    </row>
    <row r="422" spans="58:73" ht="15">
      <c r="BF422" s="17"/>
      <c r="BG422" s="17"/>
      <c r="BH422" s="17"/>
      <c r="BI422" s="17"/>
      <c r="BJ422" s="17"/>
      <c r="BK422" s="17"/>
      <c r="BL422" s="33"/>
      <c r="BM422" s="33"/>
      <c r="BN422" s="17"/>
      <c r="BO422" s="17"/>
      <c r="BP422" s="17"/>
      <c r="BQ422" s="17"/>
      <c r="BR422" s="17"/>
      <c r="BS422" s="17"/>
      <c r="BT422" s="33"/>
      <c r="BU422" s="33"/>
    </row>
    <row r="423" spans="58:73" ht="15">
      <c r="BF423" s="17"/>
      <c r="BG423" s="17"/>
      <c r="BH423" s="17"/>
      <c r="BI423" s="17"/>
      <c r="BJ423" s="17"/>
      <c r="BK423" s="17"/>
      <c r="BL423" s="33"/>
      <c r="BM423" s="33"/>
      <c r="BN423" s="17"/>
      <c r="BO423" s="17"/>
      <c r="BP423" s="17"/>
      <c r="BQ423" s="17"/>
      <c r="BR423" s="17"/>
      <c r="BS423" s="17"/>
      <c r="BT423" s="33"/>
      <c r="BU423" s="33"/>
    </row>
    <row r="424" spans="58:73" ht="15">
      <c r="BF424" s="17"/>
      <c r="BG424" s="17"/>
      <c r="BH424" s="17"/>
      <c r="BI424" s="17"/>
      <c r="BJ424" s="17"/>
      <c r="BK424" s="17"/>
      <c r="BL424" s="33"/>
      <c r="BM424" s="33"/>
      <c r="BN424" s="17"/>
      <c r="BO424" s="17"/>
      <c r="BP424" s="17"/>
      <c r="BQ424" s="17"/>
      <c r="BR424" s="17"/>
      <c r="BS424" s="17"/>
      <c r="BT424" s="33"/>
      <c r="BU424" s="33"/>
    </row>
    <row r="425" spans="58:73" ht="15">
      <c r="BF425" s="17"/>
      <c r="BG425" s="17"/>
      <c r="BH425" s="17"/>
      <c r="BI425" s="17"/>
      <c r="BJ425" s="17"/>
      <c r="BK425" s="17"/>
      <c r="BL425" s="33"/>
      <c r="BM425" s="33"/>
      <c r="BN425" s="17"/>
      <c r="BO425" s="17"/>
      <c r="BP425" s="17"/>
      <c r="BQ425" s="17"/>
      <c r="BR425" s="17"/>
      <c r="BS425" s="17"/>
      <c r="BT425" s="33"/>
      <c r="BU425" s="33"/>
    </row>
    <row r="426" spans="58:73" ht="15">
      <c r="BF426" s="17"/>
      <c r="BG426" s="17"/>
      <c r="BH426" s="17"/>
      <c r="BI426" s="17"/>
      <c r="BJ426" s="17"/>
      <c r="BK426" s="17"/>
      <c r="BL426" s="33"/>
      <c r="BM426" s="33"/>
      <c r="BN426" s="17"/>
      <c r="BO426" s="17"/>
      <c r="BP426" s="17"/>
      <c r="BQ426" s="17"/>
      <c r="BR426" s="17"/>
      <c r="BS426" s="17"/>
      <c r="BT426" s="33"/>
      <c r="BU426" s="33"/>
    </row>
    <row r="427" spans="58:73" ht="15">
      <c r="BF427" s="17"/>
      <c r="BG427" s="17"/>
      <c r="BH427" s="17"/>
      <c r="BI427" s="17"/>
      <c r="BJ427" s="17"/>
      <c r="BK427" s="17"/>
      <c r="BL427" s="33"/>
      <c r="BM427" s="33"/>
      <c r="BN427" s="17"/>
      <c r="BO427" s="17"/>
      <c r="BP427" s="17"/>
      <c r="BQ427" s="17"/>
      <c r="BR427" s="17"/>
      <c r="BS427" s="17"/>
      <c r="BT427" s="33"/>
      <c r="BU427" s="33"/>
    </row>
    <row r="428" spans="58:73" ht="15">
      <c r="BF428" s="17"/>
      <c r="BG428" s="17"/>
      <c r="BH428" s="17"/>
      <c r="BI428" s="17"/>
      <c r="BJ428" s="17"/>
      <c r="BK428" s="17"/>
      <c r="BL428" s="33"/>
      <c r="BM428" s="33"/>
      <c r="BN428" s="17"/>
      <c r="BO428" s="17"/>
      <c r="BP428" s="17"/>
      <c r="BQ428" s="17"/>
      <c r="BR428" s="17"/>
      <c r="BS428" s="17"/>
      <c r="BT428" s="33"/>
      <c r="BU428" s="33"/>
    </row>
    <row r="429" spans="58:73" ht="15">
      <c r="BF429" s="17"/>
      <c r="BG429" s="17"/>
      <c r="BH429" s="17"/>
      <c r="BI429" s="17"/>
      <c r="BJ429" s="17"/>
      <c r="BK429" s="17"/>
      <c r="BL429" s="33"/>
      <c r="BM429" s="33"/>
      <c r="BN429" s="17"/>
      <c r="BO429" s="17"/>
      <c r="BP429" s="17"/>
      <c r="BQ429" s="17"/>
      <c r="BR429" s="17"/>
      <c r="BS429" s="17"/>
      <c r="BT429" s="33"/>
      <c r="BU429" s="33"/>
    </row>
    <row r="430" spans="58:73" ht="15">
      <c r="BF430" s="17"/>
      <c r="BG430" s="17"/>
      <c r="BH430" s="17"/>
      <c r="BI430" s="17"/>
      <c r="BJ430" s="17"/>
      <c r="BK430" s="17"/>
      <c r="BL430" s="33"/>
      <c r="BM430" s="33"/>
      <c r="BN430" s="17"/>
      <c r="BO430" s="17"/>
      <c r="BP430" s="17"/>
      <c r="BQ430" s="17"/>
      <c r="BR430" s="17"/>
      <c r="BS430" s="17"/>
      <c r="BT430" s="33"/>
      <c r="BU430" s="33"/>
    </row>
    <row r="431" spans="58:73" ht="15">
      <c r="BF431" s="17"/>
      <c r="BG431" s="17"/>
      <c r="BH431" s="17"/>
      <c r="BI431" s="17"/>
      <c r="BJ431" s="17"/>
      <c r="BK431" s="17"/>
      <c r="BL431" s="33"/>
      <c r="BM431" s="33"/>
      <c r="BN431" s="17"/>
      <c r="BO431" s="17"/>
      <c r="BP431" s="17"/>
      <c r="BQ431" s="17"/>
      <c r="BR431" s="17"/>
      <c r="BS431" s="17"/>
      <c r="BT431" s="33"/>
      <c r="BU431" s="33"/>
    </row>
    <row r="432" spans="58:73" ht="15">
      <c r="BF432" s="17"/>
      <c r="BG432" s="17"/>
      <c r="BH432" s="17"/>
      <c r="BI432" s="17"/>
      <c r="BJ432" s="17"/>
      <c r="BK432" s="17"/>
      <c r="BL432" s="33"/>
      <c r="BM432" s="33"/>
      <c r="BN432" s="17"/>
      <c r="BO432" s="17"/>
      <c r="BP432" s="17"/>
      <c r="BQ432" s="17"/>
      <c r="BR432" s="17"/>
      <c r="BS432" s="17"/>
      <c r="BT432" s="33"/>
      <c r="BU432" s="33"/>
    </row>
    <row r="433" spans="58:73" ht="15">
      <c r="BF433" s="17"/>
      <c r="BG433" s="17"/>
      <c r="BH433" s="17"/>
      <c r="BI433" s="17"/>
      <c r="BJ433" s="17"/>
      <c r="BK433" s="17"/>
      <c r="BL433" s="33"/>
      <c r="BM433" s="33"/>
      <c r="BN433" s="17"/>
      <c r="BO433" s="17"/>
      <c r="BP433" s="17"/>
      <c r="BQ433" s="17"/>
      <c r="BR433" s="17"/>
      <c r="BS433" s="17"/>
      <c r="BT433" s="33"/>
      <c r="BU433" s="33"/>
    </row>
    <row r="434" spans="58:73" ht="15">
      <c r="BF434" s="17"/>
      <c r="BG434" s="17"/>
      <c r="BH434" s="17"/>
      <c r="BI434" s="17"/>
      <c r="BJ434" s="17"/>
      <c r="BK434" s="17"/>
      <c r="BL434" s="33"/>
      <c r="BM434" s="33"/>
      <c r="BN434" s="17"/>
      <c r="BO434" s="17"/>
      <c r="BP434" s="17"/>
      <c r="BQ434" s="17"/>
      <c r="BR434" s="17"/>
      <c r="BS434" s="17"/>
      <c r="BT434" s="33"/>
      <c r="BU434" s="33"/>
    </row>
    <row r="435" spans="58:73" ht="15">
      <c r="BF435" s="17"/>
      <c r="BG435" s="17"/>
      <c r="BH435" s="17"/>
      <c r="BI435" s="17"/>
      <c r="BJ435" s="17"/>
      <c r="BK435" s="17"/>
      <c r="BL435" s="33"/>
      <c r="BM435" s="33"/>
      <c r="BN435" s="17"/>
      <c r="BO435" s="17"/>
      <c r="BP435" s="17"/>
      <c r="BQ435" s="17"/>
      <c r="BR435" s="17"/>
      <c r="BS435" s="17"/>
      <c r="BT435" s="33"/>
      <c r="BU435" s="33"/>
    </row>
    <row r="436" spans="58:73" ht="15">
      <c r="BF436" s="17"/>
      <c r="BG436" s="17"/>
      <c r="BH436" s="17"/>
      <c r="BI436" s="17"/>
      <c r="BJ436" s="17"/>
      <c r="BK436" s="17"/>
      <c r="BL436" s="33"/>
      <c r="BM436" s="33"/>
      <c r="BN436" s="17"/>
      <c r="BO436" s="17"/>
      <c r="BP436" s="17"/>
      <c r="BQ436" s="17"/>
      <c r="BR436" s="17"/>
      <c r="BS436" s="17"/>
      <c r="BT436" s="33"/>
      <c r="BU436" s="33"/>
    </row>
    <row r="437" spans="58:73" ht="15">
      <c r="BF437" s="17"/>
      <c r="BG437" s="17"/>
      <c r="BH437" s="17"/>
      <c r="BI437" s="17"/>
      <c r="BJ437" s="17"/>
      <c r="BK437" s="17"/>
      <c r="BL437" s="33"/>
      <c r="BM437" s="33"/>
      <c r="BN437" s="17"/>
      <c r="BO437" s="17"/>
      <c r="BP437" s="17"/>
      <c r="BQ437" s="17"/>
      <c r="BR437" s="17"/>
      <c r="BS437" s="17"/>
      <c r="BT437" s="33"/>
      <c r="BU437" s="33"/>
    </row>
    <row r="438" spans="58:73" ht="15">
      <c r="BF438" s="17"/>
      <c r="BG438" s="17"/>
      <c r="BH438" s="17"/>
      <c r="BI438" s="17"/>
      <c r="BJ438" s="17"/>
      <c r="BK438" s="17"/>
      <c r="BL438" s="33"/>
      <c r="BM438" s="33"/>
      <c r="BN438" s="17"/>
      <c r="BO438" s="17"/>
      <c r="BP438" s="17"/>
      <c r="BQ438" s="17"/>
      <c r="BR438" s="17"/>
      <c r="BS438" s="17"/>
      <c r="BT438" s="33"/>
      <c r="BU438" s="33"/>
    </row>
    <row r="439" spans="58:73" ht="15">
      <c r="BF439" s="17"/>
      <c r="BG439" s="17"/>
      <c r="BH439" s="17"/>
      <c r="BI439" s="17"/>
      <c r="BJ439" s="17"/>
      <c r="BK439" s="17"/>
      <c r="BL439" s="33"/>
      <c r="BM439" s="33"/>
      <c r="BN439" s="17"/>
      <c r="BO439" s="17"/>
      <c r="BP439" s="17"/>
      <c r="BQ439" s="17"/>
      <c r="BR439" s="17"/>
      <c r="BS439" s="17"/>
      <c r="BT439" s="33"/>
      <c r="BU439" s="33"/>
    </row>
    <row r="440" spans="58:73" ht="15">
      <c r="BF440" s="17"/>
      <c r="BG440" s="17"/>
      <c r="BH440" s="17"/>
      <c r="BI440" s="17"/>
      <c r="BJ440" s="17"/>
      <c r="BK440" s="17"/>
      <c r="BL440" s="33"/>
      <c r="BM440" s="33"/>
      <c r="BN440" s="17"/>
      <c r="BO440" s="17"/>
      <c r="BP440" s="17"/>
      <c r="BQ440" s="17"/>
      <c r="BR440" s="17"/>
      <c r="BS440" s="17"/>
      <c r="BT440" s="33"/>
      <c r="BU440" s="33"/>
    </row>
    <row r="441" spans="58:73" ht="15">
      <c r="BF441" s="17"/>
      <c r="BG441" s="17"/>
      <c r="BH441" s="17"/>
      <c r="BI441" s="17"/>
      <c r="BJ441" s="17"/>
      <c r="BK441" s="17"/>
      <c r="BL441" s="33"/>
      <c r="BM441" s="33"/>
      <c r="BN441" s="17"/>
      <c r="BO441" s="17"/>
      <c r="BP441" s="17"/>
      <c r="BQ441" s="17"/>
      <c r="BR441" s="17"/>
      <c r="BS441" s="17"/>
      <c r="BT441" s="33"/>
      <c r="BU441" s="33"/>
    </row>
    <row r="442" spans="58:73" ht="15">
      <c r="BF442" s="17"/>
      <c r="BG442" s="17"/>
      <c r="BH442" s="17"/>
      <c r="BI442" s="17"/>
      <c r="BJ442" s="17"/>
      <c r="BK442" s="17"/>
      <c r="BL442" s="33"/>
      <c r="BM442" s="33"/>
      <c r="BN442" s="17"/>
      <c r="BO442" s="17"/>
      <c r="BP442" s="17"/>
      <c r="BQ442" s="17"/>
      <c r="BR442" s="17"/>
      <c r="BS442" s="17"/>
      <c r="BT442" s="33"/>
      <c r="BU442" s="33"/>
    </row>
    <row r="443" spans="58:73" ht="15">
      <c r="BF443" s="17"/>
      <c r="BG443" s="17"/>
      <c r="BH443" s="17"/>
      <c r="BI443" s="17"/>
      <c r="BJ443" s="17"/>
      <c r="BK443" s="17"/>
      <c r="BL443" s="33"/>
      <c r="BM443" s="33"/>
      <c r="BN443" s="17"/>
      <c r="BO443" s="17"/>
      <c r="BP443" s="17"/>
      <c r="BQ443" s="17"/>
      <c r="BR443" s="17"/>
      <c r="BS443" s="17"/>
      <c r="BT443" s="33"/>
      <c r="BU443" s="33"/>
    </row>
    <row r="444" spans="58:73" ht="15">
      <c r="BF444" s="17"/>
      <c r="BG444" s="17"/>
      <c r="BH444" s="17"/>
      <c r="BI444" s="17"/>
      <c r="BJ444" s="17"/>
      <c r="BK444" s="17"/>
      <c r="BL444" s="33"/>
      <c r="BM444" s="33"/>
      <c r="BN444" s="17"/>
      <c r="BO444" s="17"/>
      <c r="BP444" s="17"/>
      <c r="BQ444" s="17"/>
      <c r="BR444" s="17"/>
      <c r="BS444" s="17"/>
      <c r="BT444" s="33"/>
      <c r="BU444" s="33"/>
    </row>
    <row r="445" spans="58:73" ht="15">
      <c r="BF445" s="17"/>
      <c r="BG445" s="17"/>
      <c r="BH445" s="17"/>
      <c r="BI445" s="17"/>
      <c r="BJ445" s="17"/>
      <c r="BK445" s="17"/>
      <c r="BL445" s="33"/>
      <c r="BM445" s="33"/>
      <c r="BN445" s="17"/>
      <c r="BO445" s="17"/>
      <c r="BP445" s="17"/>
      <c r="BQ445" s="17"/>
      <c r="BR445" s="17"/>
      <c r="BS445" s="17"/>
      <c r="BT445" s="33"/>
      <c r="BU445" s="33"/>
    </row>
    <row r="446" spans="58:73" ht="15">
      <c r="BF446" s="17"/>
      <c r="BG446" s="17"/>
      <c r="BH446" s="17"/>
      <c r="BI446" s="17"/>
      <c r="BJ446" s="17"/>
      <c r="BK446" s="17"/>
      <c r="BL446" s="33"/>
      <c r="BM446" s="33"/>
      <c r="BN446" s="17"/>
      <c r="BO446" s="17"/>
      <c r="BP446" s="17"/>
      <c r="BQ446" s="17"/>
      <c r="BR446" s="17"/>
      <c r="BS446" s="17"/>
      <c r="BT446" s="33"/>
      <c r="BU446" s="33"/>
    </row>
    <row r="447" spans="58:73" ht="15">
      <c r="BF447" s="17"/>
      <c r="BG447" s="17"/>
      <c r="BH447" s="17"/>
      <c r="BI447" s="17"/>
      <c r="BJ447" s="17"/>
      <c r="BK447" s="17"/>
      <c r="BL447" s="33"/>
      <c r="BM447" s="33"/>
      <c r="BN447" s="17"/>
      <c r="BO447" s="17"/>
      <c r="BP447" s="17"/>
      <c r="BQ447" s="17"/>
      <c r="BR447" s="17"/>
      <c r="BS447" s="17"/>
      <c r="BT447" s="33"/>
      <c r="BU447" s="33"/>
    </row>
    <row r="448" spans="58:73" ht="15">
      <c r="BF448" s="17"/>
      <c r="BG448" s="17"/>
      <c r="BH448" s="17"/>
      <c r="BI448" s="17"/>
      <c r="BJ448" s="17"/>
      <c r="BK448" s="17"/>
      <c r="BL448" s="33"/>
      <c r="BM448" s="33"/>
      <c r="BN448" s="17"/>
      <c r="BO448" s="17"/>
      <c r="BP448" s="17"/>
      <c r="BQ448" s="17"/>
      <c r="BR448" s="17"/>
      <c r="BS448" s="17"/>
      <c r="BT448" s="33"/>
      <c r="BU448" s="33"/>
    </row>
    <row r="449" spans="58:73" ht="15">
      <c r="BF449" s="17"/>
      <c r="BG449" s="17"/>
      <c r="BH449" s="17"/>
      <c r="BI449" s="17"/>
      <c r="BJ449" s="17"/>
      <c r="BK449" s="17"/>
      <c r="BL449" s="33"/>
      <c r="BM449" s="33"/>
      <c r="BN449" s="17"/>
      <c r="BO449" s="17"/>
      <c r="BP449" s="17"/>
      <c r="BQ449" s="17"/>
      <c r="BR449" s="17"/>
      <c r="BS449" s="17"/>
      <c r="BT449" s="33"/>
      <c r="BU449" s="33"/>
    </row>
    <row r="450" spans="58:73" ht="15">
      <c r="BF450" s="17"/>
      <c r="BG450" s="17"/>
      <c r="BH450" s="17"/>
      <c r="BI450" s="17"/>
      <c r="BJ450" s="17"/>
      <c r="BK450" s="17"/>
      <c r="BL450" s="33"/>
      <c r="BM450" s="33"/>
      <c r="BN450" s="17"/>
      <c r="BO450" s="17"/>
      <c r="BP450" s="17"/>
      <c r="BQ450" s="17"/>
      <c r="BR450" s="17"/>
      <c r="BS450" s="17"/>
      <c r="BT450" s="33"/>
      <c r="BU450" s="33"/>
    </row>
    <row r="451" spans="58:73" ht="15">
      <c r="BF451" s="17"/>
      <c r="BG451" s="17"/>
      <c r="BH451" s="17"/>
      <c r="BI451" s="17"/>
      <c r="BJ451" s="17"/>
      <c r="BK451" s="17"/>
      <c r="BL451" s="33"/>
      <c r="BM451" s="33"/>
      <c r="BN451" s="17"/>
      <c r="BO451" s="17"/>
      <c r="BP451" s="17"/>
      <c r="BQ451" s="17"/>
      <c r="BR451" s="17"/>
      <c r="BS451" s="17"/>
      <c r="BT451" s="33"/>
      <c r="BU451" s="33"/>
    </row>
    <row r="452" spans="58:73" ht="15">
      <c r="BF452" s="17"/>
      <c r="BG452" s="17"/>
      <c r="BH452" s="17"/>
      <c r="BI452" s="17"/>
      <c r="BJ452" s="17"/>
      <c r="BK452" s="17"/>
      <c r="BL452" s="33"/>
      <c r="BM452" s="33"/>
      <c r="BN452" s="17"/>
      <c r="BO452" s="17"/>
      <c r="BP452" s="17"/>
      <c r="BQ452" s="17"/>
      <c r="BR452" s="17"/>
      <c r="BS452" s="17"/>
      <c r="BT452" s="33"/>
      <c r="BU452" s="33"/>
    </row>
    <row r="453" spans="58:73" ht="15">
      <c r="BF453" s="17"/>
      <c r="BG453" s="17"/>
      <c r="BH453" s="17"/>
      <c r="BI453" s="17"/>
      <c r="BJ453" s="17"/>
      <c r="BK453" s="17"/>
      <c r="BL453" s="33"/>
      <c r="BM453" s="33"/>
      <c r="BN453" s="17"/>
      <c r="BO453" s="17"/>
      <c r="BP453" s="17"/>
      <c r="BQ453" s="17"/>
      <c r="BR453" s="17"/>
      <c r="BS453" s="17"/>
      <c r="BT453" s="33"/>
      <c r="BU453" s="33"/>
    </row>
    <row r="454" spans="58:73" ht="15">
      <c r="BF454" s="17"/>
      <c r="BG454" s="17"/>
      <c r="BH454" s="17"/>
      <c r="BI454" s="17"/>
      <c r="BJ454" s="17"/>
      <c r="BK454" s="17"/>
      <c r="BL454" s="33"/>
      <c r="BM454" s="33"/>
      <c r="BN454" s="17"/>
      <c r="BO454" s="17"/>
      <c r="BP454" s="17"/>
      <c r="BQ454" s="17"/>
      <c r="BR454" s="17"/>
      <c r="BS454" s="17"/>
      <c r="BT454" s="33"/>
      <c r="BU454" s="33"/>
    </row>
    <row r="455" spans="58:73" ht="15">
      <c r="BF455" s="17"/>
      <c r="BG455" s="17"/>
      <c r="BH455" s="17"/>
      <c r="BI455" s="17"/>
      <c r="BJ455" s="17"/>
      <c r="BK455" s="17"/>
      <c r="BL455" s="33"/>
      <c r="BM455" s="33"/>
      <c r="BN455" s="17"/>
      <c r="BO455" s="17"/>
      <c r="BP455" s="17"/>
      <c r="BQ455" s="17"/>
      <c r="BR455" s="17"/>
      <c r="BS455" s="17"/>
      <c r="BT455" s="33"/>
      <c r="BU455" s="33"/>
    </row>
    <row r="456" spans="58:73" ht="15">
      <c r="BF456" s="17"/>
      <c r="BG456" s="17"/>
      <c r="BH456" s="17"/>
      <c r="BI456" s="17"/>
      <c r="BJ456" s="17"/>
      <c r="BK456" s="17"/>
      <c r="BL456" s="33"/>
      <c r="BM456" s="33"/>
      <c r="BN456" s="17"/>
      <c r="BO456" s="17"/>
      <c r="BP456" s="17"/>
      <c r="BQ456" s="17"/>
      <c r="BR456" s="17"/>
      <c r="BS456" s="17"/>
      <c r="BT456" s="33"/>
      <c r="BU456" s="33"/>
    </row>
    <row r="457" spans="58:73" ht="15">
      <c r="BF457" s="17"/>
      <c r="BG457" s="17"/>
      <c r="BH457" s="17"/>
      <c r="BI457" s="17"/>
      <c r="BJ457" s="17"/>
      <c r="BK457" s="17"/>
      <c r="BL457" s="33"/>
      <c r="BM457" s="33"/>
      <c r="BN457" s="17"/>
      <c r="BO457" s="17"/>
      <c r="BP457" s="17"/>
      <c r="BQ457" s="17"/>
      <c r="BR457" s="17"/>
      <c r="BS457" s="17"/>
      <c r="BT457" s="33"/>
      <c r="BU457" s="33"/>
    </row>
    <row r="458" spans="58:73" ht="15">
      <c r="BF458" s="17"/>
      <c r="BG458" s="17"/>
      <c r="BH458" s="17"/>
      <c r="BI458" s="17"/>
      <c r="BJ458" s="17"/>
      <c r="BK458" s="17"/>
      <c r="BL458" s="33"/>
      <c r="BM458" s="33"/>
      <c r="BN458" s="17"/>
      <c r="BO458" s="17"/>
      <c r="BP458" s="17"/>
      <c r="BQ458" s="17"/>
      <c r="BR458" s="17"/>
      <c r="BS458" s="17"/>
      <c r="BT458" s="33"/>
      <c r="BU458" s="33"/>
    </row>
    <row r="459" spans="58:73" ht="15">
      <c r="BF459" s="17"/>
      <c r="BG459" s="17"/>
      <c r="BH459" s="17"/>
      <c r="BI459" s="17"/>
      <c r="BJ459" s="17"/>
      <c r="BK459" s="17"/>
      <c r="BL459" s="33"/>
      <c r="BM459" s="33"/>
      <c r="BN459" s="17"/>
      <c r="BO459" s="17"/>
      <c r="BP459" s="17"/>
      <c r="BQ459" s="17"/>
      <c r="BR459" s="17"/>
      <c r="BS459" s="17"/>
      <c r="BT459" s="33"/>
      <c r="BU459" s="33"/>
    </row>
    <row r="460" spans="58:73" ht="15">
      <c r="BF460" s="17"/>
      <c r="BG460" s="17"/>
      <c r="BH460" s="17"/>
      <c r="BI460" s="17"/>
      <c r="BJ460" s="17"/>
      <c r="BK460" s="17"/>
      <c r="BL460" s="33"/>
      <c r="BM460" s="33"/>
      <c r="BN460" s="17"/>
      <c r="BO460" s="17"/>
      <c r="BP460" s="17"/>
      <c r="BQ460" s="17"/>
      <c r="BR460" s="17"/>
      <c r="BS460" s="17"/>
      <c r="BT460" s="33"/>
      <c r="BU460" s="33"/>
    </row>
    <row r="461" spans="58:73" ht="15">
      <c r="BF461" s="17"/>
      <c r="BG461" s="17"/>
      <c r="BH461" s="17"/>
      <c r="BI461" s="17"/>
      <c r="BJ461" s="17"/>
      <c r="BK461" s="17"/>
      <c r="BL461" s="33"/>
      <c r="BM461" s="33"/>
      <c r="BN461" s="17"/>
      <c r="BO461" s="17"/>
      <c r="BP461" s="17"/>
      <c r="BQ461" s="17"/>
      <c r="BR461" s="17"/>
      <c r="BS461" s="17"/>
      <c r="BT461" s="33"/>
      <c r="BU461" s="33"/>
    </row>
    <row r="462" spans="58:73" ht="15">
      <c r="BF462" s="17"/>
      <c r="BG462" s="17"/>
      <c r="BH462" s="17"/>
      <c r="BI462" s="17"/>
      <c r="BJ462" s="17"/>
      <c r="BK462" s="17"/>
      <c r="BL462" s="33"/>
      <c r="BM462" s="33"/>
      <c r="BN462" s="17"/>
      <c r="BO462" s="17"/>
      <c r="BP462" s="17"/>
      <c r="BQ462" s="17"/>
      <c r="BR462" s="17"/>
      <c r="BS462" s="17"/>
      <c r="BT462" s="33"/>
      <c r="BU462" s="33"/>
    </row>
    <row r="463" spans="58:73" ht="15">
      <c r="BF463" s="17"/>
      <c r="BG463" s="17"/>
      <c r="BH463" s="17"/>
      <c r="BI463" s="17"/>
      <c r="BJ463" s="17"/>
      <c r="BK463" s="17"/>
      <c r="BL463" s="33"/>
      <c r="BM463" s="33"/>
      <c r="BN463" s="17"/>
      <c r="BO463" s="17"/>
      <c r="BP463" s="17"/>
      <c r="BQ463" s="17"/>
      <c r="BR463" s="17"/>
      <c r="BS463" s="17"/>
      <c r="BT463" s="33"/>
      <c r="BU463" s="33"/>
    </row>
    <row r="464" spans="58:73" ht="15">
      <c r="BF464" s="17"/>
      <c r="BG464" s="17"/>
      <c r="BH464" s="17"/>
      <c r="BI464" s="17"/>
      <c r="BJ464" s="17"/>
      <c r="BK464" s="17"/>
      <c r="BL464" s="33"/>
      <c r="BM464" s="33"/>
      <c r="BN464" s="17"/>
      <c r="BO464" s="17"/>
      <c r="BP464" s="17"/>
      <c r="BQ464" s="17"/>
      <c r="BR464" s="17"/>
      <c r="BS464" s="17"/>
      <c r="BT464" s="33"/>
      <c r="BU464" s="33"/>
    </row>
    <row r="465" spans="58:73" ht="15">
      <c r="BF465" s="17"/>
      <c r="BG465" s="17"/>
      <c r="BH465" s="17"/>
      <c r="BI465" s="17"/>
      <c r="BJ465" s="17"/>
      <c r="BK465" s="17"/>
      <c r="BL465" s="33"/>
      <c r="BM465" s="33"/>
      <c r="BN465" s="17"/>
      <c r="BO465" s="17"/>
      <c r="BP465" s="17"/>
      <c r="BQ465" s="17"/>
      <c r="BR465" s="17"/>
      <c r="BS465" s="17"/>
      <c r="BT465" s="33"/>
      <c r="BU465" s="33"/>
    </row>
    <row r="466" spans="58:73" ht="15">
      <c r="BF466" s="17"/>
      <c r="BG466" s="17"/>
      <c r="BH466" s="17"/>
      <c r="BI466" s="17"/>
      <c r="BJ466" s="17"/>
      <c r="BK466" s="17"/>
      <c r="BL466" s="33"/>
      <c r="BM466" s="33"/>
      <c r="BN466" s="17"/>
      <c r="BO466" s="17"/>
      <c r="BP466" s="17"/>
      <c r="BQ466" s="17"/>
      <c r="BR466" s="17"/>
      <c r="BS466" s="17"/>
      <c r="BT466" s="33"/>
      <c r="BU466" s="33"/>
    </row>
    <row r="467" spans="58:73" ht="15">
      <c r="BF467" s="17"/>
      <c r="BG467" s="17"/>
      <c r="BH467" s="17"/>
      <c r="BI467" s="17"/>
      <c r="BJ467" s="17"/>
      <c r="BK467" s="17"/>
      <c r="BL467" s="33"/>
      <c r="BM467" s="33"/>
      <c r="BN467" s="17"/>
      <c r="BO467" s="17"/>
      <c r="BP467" s="17"/>
      <c r="BQ467" s="17"/>
      <c r="BR467" s="17"/>
      <c r="BS467" s="17"/>
      <c r="BT467" s="33"/>
      <c r="BU467" s="33"/>
    </row>
    <row r="468" spans="58:73" ht="15">
      <c r="BF468" s="17"/>
      <c r="BG468" s="17"/>
      <c r="BH468" s="17"/>
      <c r="BI468" s="17"/>
      <c r="BJ468" s="17"/>
      <c r="BK468" s="17"/>
      <c r="BL468" s="33"/>
      <c r="BM468" s="33"/>
      <c r="BN468" s="17"/>
      <c r="BO468" s="17"/>
      <c r="BP468" s="17"/>
      <c r="BQ468" s="17"/>
      <c r="BR468" s="17"/>
      <c r="BS468" s="17"/>
      <c r="BT468" s="33"/>
      <c r="BU468" s="33"/>
    </row>
    <row r="469" spans="58:73" ht="15">
      <c r="BF469" s="17"/>
      <c r="BG469" s="17"/>
      <c r="BH469" s="17"/>
      <c r="BI469" s="17"/>
      <c r="BJ469" s="17"/>
      <c r="BK469" s="17"/>
      <c r="BL469" s="33"/>
      <c r="BM469" s="33"/>
      <c r="BN469" s="17"/>
      <c r="BO469" s="17"/>
      <c r="BP469" s="17"/>
      <c r="BQ469" s="17"/>
      <c r="BR469" s="17"/>
      <c r="BS469" s="17"/>
      <c r="BT469" s="33"/>
      <c r="BU469" s="33"/>
    </row>
    <row r="470" spans="58:73" ht="15">
      <c r="BF470" s="17"/>
      <c r="BG470" s="17"/>
      <c r="BH470" s="17"/>
      <c r="BI470" s="17"/>
      <c r="BJ470" s="17"/>
      <c r="BK470" s="17"/>
      <c r="BL470" s="33"/>
      <c r="BM470" s="33"/>
      <c r="BN470" s="17"/>
      <c r="BO470" s="17"/>
      <c r="BP470" s="17"/>
      <c r="BQ470" s="17"/>
      <c r="BR470" s="17"/>
      <c r="BS470" s="17"/>
      <c r="BT470" s="33"/>
      <c r="BU470" s="33"/>
    </row>
    <row r="471" spans="58:73" ht="15">
      <c r="BF471" s="17"/>
      <c r="BG471" s="17"/>
      <c r="BH471" s="17"/>
      <c r="BI471" s="17"/>
      <c r="BJ471" s="17"/>
      <c r="BK471" s="17"/>
      <c r="BL471" s="33"/>
      <c r="BM471" s="33"/>
      <c r="BN471" s="17"/>
      <c r="BO471" s="17"/>
      <c r="BP471" s="17"/>
      <c r="BQ471" s="17"/>
      <c r="BR471" s="17"/>
      <c r="BS471" s="17"/>
      <c r="BT471" s="33"/>
      <c r="BU471" s="33"/>
    </row>
    <row r="472" spans="58:73" ht="15">
      <c r="BF472" s="17"/>
      <c r="BG472" s="17"/>
      <c r="BH472" s="17"/>
      <c r="BI472" s="17"/>
      <c r="BJ472" s="17"/>
      <c r="BK472" s="17"/>
      <c r="BL472" s="33"/>
      <c r="BM472" s="33"/>
      <c r="BN472" s="17"/>
      <c r="BO472" s="17"/>
      <c r="BP472" s="17"/>
      <c r="BQ472" s="17"/>
      <c r="BR472" s="17"/>
      <c r="BS472" s="17"/>
      <c r="BT472" s="33"/>
      <c r="BU472" s="33"/>
    </row>
    <row r="473" spans="58:73" ht="15">
      <c r="BF473" s="17"/>
      <c r="BG473" s="17"/>
      <c r="BH473" s="17"/>
      <c r="BI473" s="17"/>
      <c r="BJ473" s="17"/>
      <c r="BK473" s="17"/>
      <c r="BL473" s="33"/>
      <c r="BM473" s="33"/>
      <c r="BN473" s="17"/>
      <c r="BO473" s="17"/>
      <c r="BP473" s="17"/>
      <c r="BQ473" s="17"/>
      <c r="BR473" s="17"/>
      <c r="BS473" s="17"/>
      <c r="BT473" s="33"/>
      <c r="BU473" s="33"/>
    </row>
    <row r="474" spans="58:73" ht="15">
      <c r="BF474" s="17"/>
      <c r="BG474" s="17"/>
      <c r="BH474" s="17"/>
      <c r="BI474" s="17"/>
      <c r="BJ474" s="17"/>
      <c r="BK474" s="17"/>
      <c r="BL474" s="33"/>
      <c r="BM474" s="33"/>
      <c r="BN474" s="17"/>
      <c r="BO474" s="17"/>
      <c r="BP474" s="17"/>
      <c r="BQ474" s="17"/>
      <c r="BR474" s="17"/>
      <c r="BS474" s="17"/>
      <c r="BT474" s="33"/>
      <c r="BU474" s="33"/>
    </row>
    <row r="475" spans="58:73" ht="15">
      <c r="BF475" s="17"/>
      <c r="BG475" s="17"/>
      <c r="BH475" s="17"/>
      <c r="BI475" s="17"/>
      <c r="BJ475" s="17"/>
      <c r="BK475" s="17"/>
      <c r="BL475" s="33"/>
      <c r="BM475" s="33"/>
      <c r="BN475" s="17"/>
      <c r="BO475" s="17"/>
      <c r="BP475" s="17"/>
      <c r="BQ475" s="17"/>
      <c r="BR475" s="17"/>
      <c r="BS475" s="17"/>
      <c r="BT475" s="33"/>
      <c r="BU475" s="33"/>
    </row>
    <row r="476" spans="58:73" ht="15">
      <c r="BF476" s="17"/>
      <c r="BG476" s="17"/>
      <c r="BH476" s="17"/>
      <c r="BI476" s="17"/>
      <c r="BJ476" s="17"/>
      <c r="BK476" s="17"/>
      <c r="BL476" s="33"/>
      <c r="BM476" s="33"/>
      <c r="BN476" s="17"/>
      <c r="BO476" s="17"/>
      <c r="BP476" s="17"/>
      <c r="BQ476" s="17"/>
      <c r="BR476" s="17"/>
      <c r="BS476" s="17"/>
      <c r="BT476" s="33"/>
      <c r="BU476" s="33"/>
    </row>
    <row r="477" spans="58:73" ht="15">
      <c r="BF477" s="17"/>
      <c r="BG477" s="17"/>
      <c r="BH477" s="17"/>
      <c r="BI477" s="17"/>
      <c r="BJ477" s="17"/>
      <c r="BK477" s="17"/>
      <c r="BL477" s="33"/>
      <c r="BM477" s="33"/>
      <c r="BN477" s="17"/>
      <c r="BO477" s="17"/>
      <c r="BP477" s="17"/>
      <c r="BQ477" s="17"/>
      <c r="BR477" s="17"/>
      <c r="BS477" s="17"/>
      <c r="BT477" s="33"/>
      <c r="BU477" s="33"/>
    </row>
    <row r="478" spans="58:73" ht="15">
      <c r="BF478" s="17"/>
      <c r="BG478" s="17"/>
      <c r="BH478" s="17"/>
      <c r="BI478" s="17"/>
      <c r="BJ478" s="17"/>
      <c r="BK478" s="17"/>
      <c r="BL478" s="33"/>
      <c r="BM478" s="33"/>
      <c r="BN478" s="17"/>
      <c r="BO478" s="17"/>
      <c r="BP478" s="17"/>
      <c r="BQ478" s="17"/>
      <c r="BR478" s="17"/>
      <c r="BS478" s="17"/>
      <c r="BT478" s="33"/>
      <c r="BU478" s="33"/>
    </row>
    <row r="479" spans="58:73" ht="15">
      <c r="BF479" s="17"/>
      <c r="BG479" s="17"/>
      <c r="BH479" s="17"/>
      <c r="BI479" s="17"/>
      <c r="BJ479" s="17"/>
      <c r="BK479" s="17"/>
      <c r="BL479" s="33"/>
      <c r="BM479" s="33"/>
      <c r="BN479" s="17"/>
      <c r="BO479" s="17"/>
      <c r="BP479" s="17"/>
      <c r="BQ479" s="17"/>
      <c r="BR479" s="17"/>
      <c r="BS479" s="17"/>
      <c r="BT479" s="33"/>
      <c r="BU479" s="33"/>
    </row>
    <row r="480" spans="58:73" ht="15">
      <c r="BF480" s="17"/>
      <c r="BG480" s="17"/>
      <c r="BH480" s="17"/>
      <c r="BI480" s="17"/>
      <c r="BJ480" s="17"/>
      <c r="BK480" s="17"/>
      <c r="BL480" s="33"/>
      <c r="BM480" s="33"/>
      <c r="BN480" s="17"/>
      <c r="BO480" s="17"/>
      <c r="BP480" s="17"/>
      <c r="BQ480" s="17"/>
      <c r="BR480" s="17"/>
      <c r="BS480" s="17"/>
      <c r="BT480" s="33"/>
      <c r="BU480" s="33"/>
    </row>
    <row r="481" spans="58:73" ht="15">
      <c r="BF481" s="17"/>
      <c r="BG481" s="17"/>
      <c r="BH481" s="17"/>
      <c r="BI481" s="17"/>
      <c r="BJ481" s="17"/>
      <c r="BK481" s="17"/>
      <c r="BL481" s="33"/>
      <c r="BM481" s="33"/>
      <c r="BN481" s="17"/>
      <c r="BO481" s="17"/>
      <c r="BP481" s="17"/>
      <c r="BQ481" s="17"/>
      <c r="BR481" s="17"/>
      <c r="BS481" s="17"/>
      <c r="BT481" s="33"/>
      <c r="BU481" s="33"/>
    </row>
    <row r="482" spans="58:73" ht="15">
      <c r="BF482" s="17"/>
      <c r="BG482" s="17"/>
      <c r="BH482" s="17"/>
      <c r="BI482" s="17"/>
      <c r="BJ482" s="17"/>
      <c r="BK482" s="17"/>
      <c r="BL482" s="33"/>
      <c r="BM482" s="33"/>
      <c r="BN482" s="17"/>
      <c r="BO482" s="17"/>
      <c r="BP482" s="17"/>
      <c r="BQ482" s="17"/>
      <c r="BR482" s="17"/>
      <c r="BS482" s="17"/>
      <c r="BT482" s="33"/>
      <c r="BU482" s="33"/>
    </row>
    <row r="483" spans="58:73" ht="15">
      <c r="BF483" s="17"/>
      <c r="BG483" s="17"/>
      <c r="BH483" s="17"/>
      <c r="BI483" s="17"/>
      <c r="BJ483" s="17"/>
      <c r="BK483" s="17"/>
      <c r="BL483" s="33"/>
      <c r="BM483" s="33"/>
      <c r="BN483" s="17"/>
      <c r="BO483" s="17"/>
      <c r="BP483" s="17"/>
      <c r="BQ483" s="17"/>
      <c r="BR483" s="17"/>
      <c r="BS483" s="17"/>
      <c r="BT483" s="33"/>
      <c r="BU483" s="33"/>
    </row>
    <row r="484" spans="58:73" ht="15">
      <c r="BF484" s="17"/>
      <c r="BG484" s="17"/>
      <c r="BH484" s="17"/>
      <c r="BI484" s="17"/>
      <c r="BJ484" s="17"/>
      <c r="BK484" s="17"/>
      <c r="BL484" s="33"/>
      <c r="BM484" s="33"/>
      <c r="BN484" s="17"/>
      <c r="BO484" s="17"/>
      <c r="BP484" s="17"/>
      <c r="BQ484" s="17"/>
      <c r="BR484" s="17"/>
      <c r="BS484" s="17"/>
      <c r="BT484" s="33"/>
      <c r="BU484" s="33"/>
    </row>
    <row r="485" spans="58:73" ht="15">
      <c r="BF485" s="17"/>
      <c r="BG485" s="17"/>
      <c r="BH485" s="17"/>
      <c r="BI485" s="17"/>
      <c r="BJ485" s="17"/>
      <c r="BK485" s="17"/>
      <c r="BL485" s="33"/>
      <c r="BM485" s="33"/>
      <c r="BN485" s="17"/>
      <c r="BO485" s="17"/>
      <c r="BP485" s="17"/>
      <c r="BQ485" s="17"/>
      <c r="BR485" s="17"/>
      <c r="BS485" s="17"/>
      <c r="BT485" s="33"/>
      <c r="BU485" s="33"/>
    </row>
    <row r="486" spans="58:73" ht="15">
      <c r="BF486" s="17"/>
      <c r="BG486" s="17"/>
      <c r="BH486" s="17"/>
      <c r="BI486" s="17"/>
      <c r="BJ486" s="17"/>
      <c r="BK486" s="17"/>
      <c r="BL486" s="33"/>
      <c r="BM486" s="33"/>
      <c r="BN486" s="17"/>
      <c r="BO486" s="17"/>
      <c r="BP486" s="17"/>
      <c r="BQ486" s="17"/>
      <c r="BR486" s="17"/>
      <c r="BS486" s="17"/>
      <c r="BT486" s="33"/>
      <c r="BU486" s="33"/>
    </row>
    <row r="487" spans="58:73" ht="15">
      <c r="BF487" s="17"/>
      <c r="BG487" s="17"/>
      <c r="BH487" s="17"/>
      <c r="BI487" s="17"/>
      <c r="BJ487" s="17"/>
      <c r="BK487" s="17"/>
      <c r="BL487" s="33"/>
      <c r="BM487" s="33"/>
      <c r="BN487" s="17"/>
      <c r="BO487" s="17"/>
      <c r="BP487" s="17"/>
      <c r="BQ487" s="17"/>
      <c r="BR487" s="17"/>
      <c r="BS487" s="17"/>
      <c r="BT487" s="33"/>
      <c r="BU487" s="33"/>
    </row>
    <row r="488" spans="58:73" ht="15">
      <c r="BF488" s="17"/>
      <c r="BG488" s="17"/>
      <c r="BH488" s="17"/>
      <c r="BI488" s="17"/>
      <c r="BJ488" s="17"/>
      <c r="BK488" s="17"/>
      <c r="BL488" s="33"/>
      <c r="BM488" s="33"/>
      <c r="BN488" s="17"/>
      <c r="BO488" s="17"/>
      <c r="BP488" s="17"/>
      <c r="BQ488" s="17"/>
      <c r="BR488" s="17"/>
      <c r="BS488" s="17"/>
      <c r="BT488" s="33"/>
      <c r="BU488" s="33"/>
    </row>
    <row r="489" spans="58:73" ht="15">
      <c r="BF489" s="17"/>
      <c r="BG489" s="17"/>
      <c r="BH489" s="17"/>
      <c r="BI489" s="17"/>
      <c r="BJ489" s="17"/>
      <c r="BK489" s="17"/>
      <c r="BL489" s="33"/>
      <c r="BM489" s="33"/>
      <c r="BN489" s="17"/>
      <c r="BO489" s="17"/>
      <c r="BP489" s="17"/>
      <c r="BQ489" s="17"/>
      <c r="BR489" s="17"/>
      <c r="BS489" s="17"/>
      <c r="BT489" s="33"/>
      <c r="BU489" s="33"/>
    </row>
    <row r="490" spans="58:73" ht="15">
      <c r="BF490" s="17"/>
      <c r="BG490" s="17"/>
      <c r="BH490" s="17"/>
      <c r="BI490" s="17"/>
      <c r="BJ490" s="17"/>
      <c r="BK490" s="17"/>
      <c r="BL490" s="33"/>
      <c r="BM490" s="33"/>
      <c r="BN490" s="17"/>
      <c r="BO490" s="17"/>
      <c r="BP490" s="17"/>
      <c r="BQ490" s="17"/>
      <c r="BR490" s="17"/>
      <c r="BS490" s="17"/>
      <c r="BT490" s="33"/>
      <c r="BU490" s="33"/>
    </row>
    <row r="491" spans="58:73" ht="15">
      <c r="BF491" s="17"/>
      <c r="BG491" s="17"/>
      <c r="BH491" s="17"/>
      <c r="BI491" s="17"/>
      <c r="BJ491" s="17"/>
      <c r="BK491" s="17"/>
      <c r="BL491" s="33"/>
      <c r="BM491" s="33"/>
      <c r="BN491" s="17"/>
      <c r="BO491" s="17"/>
      <c r="BP491" s="17"/>
      <c r="BQ491" s="17"/>
      <c r="BR491" s="17"/>
      <c r="BS491" s="17"/>
      <c r="BT491" s="33"/>
      <c r="BU491" s="33"/>
    </row>
    <row r="492" spans="58:73" ht="15">
      <c r="BF492" s="17"/>
      <c r="BG492" s="17"/>
      <c r="BH492" s="17"/>
      <c r="BI492" s="17"/>
      <c r="BJ492" s="17"/>
      <c r="BK492" s="17"/>
      <c r="BL492" s="33"/>
      <c r="BM492" s="33"/>
      <c r="BN492" s="17"/>
      <c r="BO492" s="17"/>
      <c r="BP492" s="17"/>
      <c r="BQ492" s="17"/>
      <c r="BR492" s="17"/>
      <c r="BS492" s="17"/>
      <c r="BT492" s="33"/>
      <c r="BU492" s="33"/>
    </row>
    <row r="493" spans="58:73" ht="15">
      <c r="BF493" s="17"/>
      <c r="BG493" s="17"/>
      <c r="BH493" s="17"/>
      <c r="BI493" s="17"/>
      <c r="BJ493" s="17"/>
      <c r="BK493" s="17"/>
      <c r="BL493" s="33"/>
      <c r="BM493" s="33"/>
      <c r="BN493" s="17"/>
      <c r="BO493" s="17"/>
      <c r="BP493" s="17"/>
      <c r="BQ493" s="17"/>
      <c r="BR493" s="17"/>
      <c r="BS493" s="17"/>
      <c r="BT493" s="33"/>
      <c r="BU493" s="33"/>
    </row>
    <row r="494" spans="58:73" ht="15">
      <c r="BF494" s="17"/>
      <c r="BG494" s="17"/>
      <c r="BH494" s="17"/>
      <c r="BI494" s="17"/>
      <c r="BJ494" s="17"/>
      <c r="BK494" s="17"/>
      <c r="BL494" s="33"/>
      <c r="BM494" s="33"/>
      <c r="BN494" s="17"/>
      <c r="BO494" s="17"/>
      <c r="BP494" s="17"/>
      <c r="BQ494" s="17"/>
      <c r="BR494" s="17"/>
      <c r="BS494" s="17"/>
      <c r="BT494" s="33"/>
      <c r="BU494" s="33"/>
    </row>
    <row r="495" spans="58:73" ht="15">
      <c r="BF495" s="17"/>
      <c r="BG495" s="17"/>
      <c r="BH495" s="17"/>
      <c r="BI495" s="17"/>
      <c r="BJ495" s="17"/>
      <c r="BK495" s="17"/>
      <c r="BL495" s="33"/>
      <c r="BM495" s="33"/>
      <c r="BN495" s="17"/>
      <c r="BO495" s="17"/>
      <c r="BP495" s="17"/>
      <c r="BQ495" s="17"/>
      <c r="BR495" s="17"/>
      <c r="BS495" s="17"/>
      <c r="BT495" s="33"/>
      <c r="BU495" s="33"/>
    </row>
    <row r="496" spans="58:73" ht="15">
      <c r="BF496" s="17"/>
      <c r="BG496" s="17"/>
      <c r="BH496" s="17"/>
      <c r="BI496" s="17"/>
      <c r="BJ496" s="17"/>
      <c r="BK496" s="17"/>
      <c r="BL496" s="33"/>
      <c r="BM496" s="33"/>
      <c r="BN496" s="17"/>
      <c r="BO496" s="17"/>
      <c r="BP496" s="17"/>
      <c r="BQ496" s="17"/>
      <c r="BR496" s="17"/>
      <c r="BS496" s="17"/>
      <c r="BT496" s="33"/>
      <c r="BU496" s="33"/>
    </row>
    <row r="497" spans="58:73" ht="15">
      <c r="BF497" s="17"/>
      <c r="BG497" s="17"/>
      <c r="BH497" s="17"/>
      <c r="BI497" s="17"/>
      <c r="BJ497" s="17"/>
      <c r="BK497" s="17"/>
      <c r="BL497" s="33"/>
      <c r="BM497" s="33"/>
      <c r="BN497" s="17"/>
      <c r="BO497" s="17"/>
      <c r="BP497" s="17"/>
      <c r="BQ497" s="17"/>
      <c r="BR497" s="17"/>
      <c r="BS497" s="17"/>
      <c r="BT497" s="33"/>
      <c r="BU497" s="33"/>
    </row>
    <row r="498" spans="58:73" ht="15">
      <c r="BF498" s="17"/>
      <c r="BG498" s="17"/>
      <c r="BH498" s="17"/>
      <c r="BI498" s="17"/>
      <c r="BJ498" s="17"/>
      <c r="BK498" s="17"/>
      <c r="BL498" s="33"/>
      <c r="BM498" s="33"/>
      <c r="BN498" s="17"/>
      <c r="BO498" s="17"/>
      <c r="BP498" s="17"/>
      <c r="BQ498" s="17"/>
      <c r="BR498" s="17"/>
      <c r="BS498" s="17"/>
      <c r="BT498" s="33"/>
      <c r="BU498" s="33"/>
    </row>
    <row r="499" spans="58:73" ht="15">
      <c r="BF499" s="17"/>
      <c r="BG499" s="17"/>
      <c r="BH499" s="17"/>
      <c r="BI499" s="17"/>
      <c r="BJ499" s="17"/>
      <c r="BK499" s="17"/>
      <c r="BL499" s="33"/>
      <c r="BM499" s="33"/>
      <c r="BN499" s="17"/>
      <c r="BO499" s="17"/>
      <c r="BP499" s="17"/>
      <c r="BQ499" s="17"/>
      <c r="BR499" s="17"/>
      <c r="BS499" s="17"/>
      <c r="BT499" s="33"/>
      <c r="BU499" s="33"/>
    </row>
    <row r="500" spans="58:73" ht="15">
      <c r="BF500" s="17"/>
      <c r="BG500" s="17"/>
      <c r="BH500" s="17"/>
      <c r="BI500" s="17"/>
      <c r="BJ500" s="17"/>
      <c r="BK500" s="17"/>
      <c r="BL500" s="33"/>
      <c r="BM500" s="33"/>
      <c r="BN500" s="17"/>
      <c r="BO500" s="17"/>
      <c r="BP500" s="17"/>
      <c r="BQ500" s="17"/>
      <c r="BR500" s="17"/>
      <c r="BS500" s="17"/>
      <c r="BT500" s="33"/>
      <c r="BU500" s="33"/>
    </row>
    <row r="501" spans="58:73" ht="15">
      <c r="BF501" s="17"/>
      <c r="BG501" s="17"/>
      <c r="BH501" s="17"/>
      <c r="BI501" s="17"/>
      <c r="BJ501" s="17"/>
      <c r="BK501" s="17"/>
      <c r="BL501" s="33"/>
      <c r="BM501" s="33"/>
      <c r="BN501" s="17"/>
      <c r="BO501" s="17"/>
      <c r="BP501" s="17"/>
      <c r="BQ501" s="17"/>
      <c r="BR501" s="17"/>
      <c r="BS501" s="17"/>
      <c r="BT501" s="33"/>
      <c r="BU501" s="33"/>
    </row>
    <row r="502" spans="58:73" ht="15">
      <c r="BF502" s="17"/>
      <c r="BG502" s="17"/>
      <c r="BH502" s="17"/>
      <c r="BI502" s="17"/>
      <c r="BJ502" s="17"/>
      <c r="BK502" s="17"/>
      <c r="BL502" s="33"/>
      <c r="BM502" s="33"/>
      <c r="BN502" s="17"/>
      <c r="BO502" s="17"/>
      <c r="BP502" s="17"/>
      <c r="BQ502" s="17"/>
      <c r="BR502" s="17"/>
      <c r="BS502" s="17"/>
      <c r="BT502" s="33"/>
      <c r="BU502" s="33"/>
    </row>
    <row r="503" spans="58:73" ht="15">
      <c r="BF503" s="17"/>
      <c r="BG503" s="17"/>
      <c r="BH503" s="17"/>
      <c r="BI503" s="17"/>
      <c r="BJ503" s="17"/>
      <c r="BK503" s="17"/>
      <c r="BL503" s="33"/>
      <c r="BM503" s="33"/>
      <c r="BN503" s="17"/>
      <c r="BO503" s="17"/>
      <c r="BP503" s="17"/>
      <c r="BQ503" s="17"/>
      <c r="BR503" s="17"/>
      <c r="BS503" s="17"/>
      <c r="BT503" s="33"/>
      <c r="BU503" s="33"/>
    </row>
    <row r="504" spans="58:73" ht="15">
      <c r="BF504" s="17"/>
      <c r="BG504" s="17"/>
      <c r="BH504" s="17"/>
      <c r="BI504" s="17"/>
      <c r="BJ504" s="17"/>
      <c r="BK504" s="17"/>
      <c r="BL504" s="33"/>
      <c r="BM504" s="33"/>
      <c r="BN504" s="17"/>
      <c r="BO504" s="17"/>
      <c r="BP504" s="17"/>
      <c r="BQ504" s="17"/>
      <c r="BR504" s="17"/>
      <c r="BS504" s="17"/>
      <c r="BT504" s="33"/>
      <c r="BU504" s="33"/>
    </row>
    <row r="505" spans="58:73" ht="15">
      <c r="BF505" s="17"/>
      <c r="BG505" s="17"/>
      <c r="BH505" s="17"/>
      <c r="BI505" s="17"/>
      <c r="BJ505" s="17"/>
      <c r="BK505" s="17"/>
      <c r="BL505" s="33"/>
      <c r="BM505" s="33"/>
      <c r="BN505" s="17"/>
      <c r="BO505" s="17"/>
      <c r="BP505" s="17"/>
      <c r="BQ505" s="17"/>
      <c r="BR505" s="17"/>
      <c r="BS505" s="17"/>
      <c r="BT505" s="33"/>
      <c r="BU505" s="33"/>
    </row>
    <row r="506" spans="58:73" ht="15">
      <c r="BF506" s="17"/>
      <c r="BG506" s="17"/>
      <c r="BH506" s="17"/>
      <c r="BI506" s="17"/>
      <c r="BJ506" s="17"/>
      <c r="BK506" s="17"/>
      <c r="BL506" s="33"/>
      <c r="BM506" s="33"/>
      <c r="BN506" s="17"/>
      <c r="BO506" s="17"/>
      <c r="BP506" s="17"/>
      <c r="BQ506" s="17"/>
      <c r="BR506" s="17"/>
      <c r="BS506" s="17"/>
      <c r="BT506" s="33"/>
      <c r="BU506" s="33"/>
    </row>
    <row r="507" spans="58:73" ht="15">
      <c r="BF507" s="17"/>
      <c r="BG507" s="17"/>
      <c r="BH507" s="17"/>
      <c r="BI507" s="17"/>
      <c r="BJ507" s="17"/>
      <c r="BK507" s="17"/>
      <c r="BL507" s="33"/>
      <c r="BM507" s="33"/>
      <c r="BN507" s="17"/>
      <c r="BO507" s="17"/>
      <c r="BP507" s="17"/>
      <c r="BQ507" s="17"/>
      <c r="BR507" s="17"/>
      <c r="BS507" s="17"/>
      <c r="BT507" s="33"/>
      <c r="BU507" s="33"/>
    </row>
    <row r="508" spans="58:73" ht="15">
      <c r="BF508" s="17"/>
      <c r="BG508" s="17"/>
      <c r="BH508" s="17"/>
      <c r="BI508" s="17"/>
      <c r="BJ508" s="17"/>
      <c r="BK508" s="17"/>
      <c r="BL508" s="33"/>
      <c r="BM508" s="33"/>
      <c r="BN508" s="17"/>
      <c r="BO508" s="17"/>
      <c r="BP508" s="17"/>
      <c r="BQ508" s="17"/>
      <c r="BR508" s="17"/>
      <c r="BS508" s="17"/>
      <c r="BT508" s="33"/>
      <c r="BU508" s="33"/>
    </row>
    <row r="509" spans="58:73" ht="15">
      <c r="BF509" s="17"/>
      <c r="BG509" s="17"/>
      <c r="BH509" s="17"/>
      <c r="BI509" s="17"/>
      <c r="BJ509" s="17"/>
      <c r="BK509" s="17"/>
      <c r="BL509" s="33"/>
      <c r="BM509" s="33"/>
      <c r="BN509" s="17"/>
      <c r="BO509" s="17"/>
      <c r="BP509" s="17"/>
      <c r="BQ509" s="17"/>
      <c r="BR509" s="17"/>
      <c r="BS509" s="17"/>
      <c r="BT509" s="33"/>
      <c r="BU509" s="33"/>
    </row>
    <row r="510" spans="58:73" ht="15">
      <c r="BF510" s="17"/>
      <c r="BG510" s="17"/>
      <c r="BH510" s="17"/>
      <c r="BI510" s="17"/>
      <c r="BJ510" s="17"/>
      <c r="BK510" s="17"/>
      <c r="BL510" s="33"/>
      <c r="BM510" s="33"/>
      <c r="BN510" s="17"/>
      <c r="BO510" s="17"/>
      <c r="BP510" s="17"/>
      <c r="BQ510" s="17"/>
      <c r="BR510" s="17"/>
      <c r="BS510" s="17"/>
      <c r="BT510" s="33"/>
      <c r="BU510" s="33"/>
    </row>
    <row r="511" spans="58:73" ht="15">
      <c r="BF511" s="17"/>
      <c r="BG511" s="17"/>
      <c r="BH511" s="17"/>
      <c r="BI511" s="17"/>
      <c r="BJ511" s="17"/>
      <c r="BK511" s="17"/>
      <c r="BL511" s="33"/>
      <c r="BM511" s="33"/>
      <c r="BN511" s="17"/>
      <c r="BO511" s="17"/>
      <c r="BP511" s="17"/>
      <c r="BQ511" s="17"/>
      <c r="BR511" s="17"/>
      <c r="BS511" s="17"/>
      <c r="BT511" s="33"/>
      <c r="BU511" s="33"/>
    </row>
    <row r="512" spans="58:73" ht="15">
      <c r="BF512" s="17"/>
      <c r="BG512" s="17"/>
      <c r="BH512" s="17"/>
      <c r="BI512" s="17"/>
      <c r="BJ512" s="17"/>
      <c r="BK512" s="17"/>
      <c r="BL512" s="33"/>
      <c r="BM512" s="33"/>
      <c r="BN512" s="17"/>
      <c r="BO512" s="17"/>
      <c r="BP512" s="17"/>
      <c r="BQ512" s="17"/>
      <c r="BR512" s="17"/>
      <c r="BS512" s="17"/>
      <c r="BT512" s="33"/>
      <c r="BU512" s="33"/>
    </row>
    <row r="513" spans="58:73" ht="15">
      <c r="BF513" s="17"/>
      <c r="BG513" s="17"/>
      <c r="BH513" s="17"/>
      <c r="BI513" s="17"/>
      <c r="BJ513" s="17"/>
      <c r="BK513" s="17"/>
      <c r="BL513" s="33"/>
      <c r="BM513" s="33"/>
      <c r="BN513" s="17"/>
      <c r="BO513" s="17"/>
      <c r="BP513" s="17"/>
      <c r="BQ513" s="17"/>
      <c r="BR513" s="17"/>
      <c r="BS513" s="17"/>
      <c r="BT513" s="33"/>
      <c r="BU513" s="33"/>
    </row>
    <row r="514" spans="58:73" ht="15">
      <c r="BF514" s="17"/>
      <c r="BG514" s="17"/>
      <c r="BH514" s="17"/>
      <c r="BI514" s="17"/>
      <c r="BJ514" s="17"/>
      <c r="BK514" s="17"/>
      <c r="BL514" s="33"/>
      <c r="BM514" s="33"/>
      <c r="BN514" s="17"/>
      <c r="BO514" s="17"/>
      <c r="BP514" s="17"/>
      <c r="BQ514" s="17"/>
      <c r="BR514" s="17"/>
      <c r="BS514" s="17"/>
      <c r="BT514" s="33"/>
      <c r="BU514" s="33"/>
    </row>
    <row r="515" spans="58:73" ht="15">
      <c r="BF515" s="17"/>
      <c r="BG515" s="17"/>
      <c r="BH515" s="17"/>
      <c r="BI515" s="17"/>
      <c r="BJ515" s="17"/>
      <c r="BK515" s="17"/>
      <c r="BL515" s="33"/>
      <c r="BM515" s="33"/>
      <c r="BN515" s="17"/>
      <c r="BO515" s="17"/>
      <c r="BP515" s="17"/>
      <c r="BQ515" s="17"/>
      <c r="BR515" s="17"/>
      <c r="BS515" s="17"/>
      <c r="BT515" s="33"/>
      <c r="BU515" s="33"/>
    </row>
    <row r="516" spans="58:73" ht="15">
      <c r="BF516" s="17"/>
      <c r="BG516" s="17"/>
      <c r="BH516" s="17"/>
      <c r="BI516" s="17"/>
      <c r="BJ516" s="17"/>
      <c r="BK516" s="17"/>
      <c r="BL516" s="33"/>
      <c r="BM516" s="33"/>
      <c r="BN516" s="17"/>
      <c r="BO516" s="17"/>
      <c r="BP516" s="17"/>
      <c r="BQ516" s="17"/>
      <c r="BR516" s="17"/>
      <c r="BS516" s="17"/>
      <c r="BT516" s="33"/>
      <c r="BU516" s="33"/>
    </row>
    <row r="517" spans="58:73" ht="15">
      <c r="BF517" s="17"/>
      <c r="BG517" s="17"/>
      <c r="BH517" s="17"/>
      <c r="BI517" s="17"/>
      <c r="BJ517" s="17"/>
      <c r="BK517" s="17"/>
      <c r="BL517" s="33"/>
      <c r="BM517" s="33"/>
      <c r="BN517" s="17"/>
      <c r="BO517" s="17"/>
      <c r="BP517" s="17"/>
      <c r="BQ517" s="17"/>
      <c r="BR517" s="17"/>
      <c r="BS517" s="17"/>
      <c r="BT517" s="33"/>
      <c r="BU517" s="33"/>
    </row>
    <row r="518" spans="58:73" ht="15">
      <c r="BF518" s="17"/>
      <c r="BG518" s="17"/>
      <c r="BH518" s="17"/>
      <c r="BI518" s="17"/>
      <c r="BJ518" s="17"/>
      <c r="BK518" s="17"/>
      <c r="BL518" s="33"/>
      <c r="BM518" s="33"/>
      <c r="BN518" s="17"/>
      <c r="BO518" s="17"/>
      <c r="BP518" s="17"/>
      <c r="BQ518" s="17"/>
      <c r="BR518" s="17"/>
      <c r="BS518" s="17"/>
      <c r="BT518" s="33"/>
      <c r="BU518" s="33"/>
    </row>
    <row r="519" spans="58:73" ht="15">
      <c r="BF519" s="17"/>
      <c r="BG519" s="17"/>
      <c r="BH519" s="17"/>
      <c r="BI519" s="17"/>
      <c r="BJ519" s="17"/>
      <c r="BK519" s="17"/>
      <c r="BL519" s="33"/>
      <c r="BM519" s="33"/>
      <c r="BN519" s="17"/>
      <c r="BO519" s="17"/>
      <c r="BP519" s="17"/>
      <c r="BQ519" s="17"/>
      <c r="BR519" s="17"/>
      <c r="BS519" s="17"/>
      <c r="BT519" s="33"/>
      <c r="BU519" s="33"/>
    </row>
    <row r="520" spans="58:73" ht="15">
      <c r="BF520" s="17"/>
      <c r="BG520" s="17"/>
      <c r="BH520" s="17"/>
      <c r="BI520" s="17"/>
      <c r="BJ520" s="17"/>
      <c r="BK520" s="17"/>
      <c r="BL520" s="33"/>
      <c r="BM520" s="33"/>
      <c r="BN520" s="17"/>
      <c r="BO520" s="17"/>
      <c r="BP520" s="17"/>
      <c r="BQ520" s="17"/>
      <c r="BR520" s="17"/>
      <c r="BS520" s="17"/>
      <c r="BT520" s="33"/>
      <c r="BU520" s="33"/>
    </row>
    <row r="521" spans="58:73" ht="15">
      <c r="BF521" s="17"/>
      <c r="BG521" s="17"/>
      <c r="BH521" s="17"/>
      <c r="BI521" s="17"/>
      <c r="BJ521" s="17"/>
      <c r="BK521" s="17"/>
      <c r="BL521" s="33"/>
      <c r="BM521" s="33"/>
      <c r="BN521" s="17"/>
      <c r="BO521" s="17"/>
      <c r="BP521" s="17"/>
      <c r="BQ521" s="17"/>
      <c r="BR521" s="17"/>
      <c r="BS521" s="17"/>
      <c r="BT521" s="33"/>
      <c r="BU521" s="33"/>
    </row>
    <row r="522" spans="58:73" ht="15">
      <c r="BF522" s="17"/>
      <c r="BG522" s="17"/>
      <c r="BH522" s="17"/>
      <c r="BI522" s="17"/>
      <c r="BJ522" s="17"/>
      <c r="BK522" s="17"/>
      <c r="BL522" s="33"/>
      <c r="BM522" s="33"/>
      <c r="BN522" s="17"/>
      <c r="BO522" s="17"/>
      <c r="BP522" s="17"/>
      <c r="BQ522" s="17"/>
      <c r="BR522" s="17"/>
      <c r="BS522" s="17"/>
      <c r="BT522" s="33"/>
      <c r="BU522" s="33"/>
    </row>
    <row r="523" spans="58:73" ht="15">
      <c r="BF523" s="17"/>
      <c r="BG523" s="17"/>
      <c r="BH523" s="17"/>
      <c r="BI523" s="17"/>
      <c r="BJ523" s="17"/>
      <c r="BK523" s="17"/>
      <c r="BL523" s="33"/>
      <c r="BM523" s="33"/>
      <c r="BN523" s="17"/>
      <c r="BO523" s="17"/>
      <c r="BP523" s="17"/>
      <c r="BQ523" s="17"/>
      <c r="BR523" s="17"/>
      <c r="BS523" s="17"/>
      <c r="BT523" s="33"/>
      <c r="BU523" s="33"/>
    </row>
    <row r="524" spans="58:73" ht="15">
      <c r="BF524" s="17"/>
      <c r="BG524" s="17"/>
      <c r="BH524" s="17"/>
      <c r="BI524" s="17"/>
      <c r="BJ524" s="17"/>
      <c r="BK524" s="17"/>
      <c r="BL524" s="33"/>
      <c r="BM524" s="33"/>
      <c r="BN524" s="17"/>
      <c r="BO524" s="17"/>
      <c r="BP524" s="17"/>
      <c r="BQ524" s="17"/>
      <c r="BR524" s="17"/>
      <c r="BS524" s="17"/>
      <c r="BT524" s="33"/>
      <c r="BU524" s="33"/>
    </row>
    <row r="525" spans="58:73" ht="15">
      <c r="BF525" s="17"/>
      <c r="BG525" s="17"/>
      <c r="BH525" s="17"/>
      <c r="BI525" s="17"/>
      <c r="BJ525" s="17"/>
      <c r="BK525" s="17"/>
      <c r="BL525" s="33"/>
      <c r="BM525" s="33"/>
      <c r="BN525" s="17"/>
      <c r="BO525" s="17"/>
      <c r="BP525" s="17"/>
      <c r="BQ525" s="17"/>
      <c r="BR525" s="17"/>
      <c r="BS525" s="17"/>
      <c r="BT525" s="33"/>
      <c r="BU525" s="33"/>
    </row>
    <row r="526" spans="58:73" ht="15">
      <c r="BF526" s="17"/>
      <c r="BG526" s="17"/>
      <c r="BH526" s="17"/>
      <c r="BI526" s="17"/>
      <c r="BJ526" s="17"/>
      <c r="BK526" s="17"/>
      <c r="BL526" s="33"/>
      <c r="BM526" s="33"/>
      <c r="BN526" s="17"/>
      <c r="BO526" s="17"/>
      <c r="BP526" s="17"/>
      <c r="BQ526" s="17"/>
      <c r="BR526" s="17"/>
      <c r="BS526" s="17"/>
      <c r="BT526" s="33"/>
      <c r="BU526" s="33"/>
    </row>
    <row r="527" spans="58:73" ht="15">
      <c r="BF527" s="17"/>
      <c r="BG527" s="17"/>
      <c r="BH527" s="17"/>
      <c r="BI527" s="17"/>
      <c r="BJ527" s="17"/>
      <c r="BK527" s="17"/>
      <c r="BL527" s="33"/>
      <c r="BM527" s="33"/>
      <c r="BN527" s="17"/>
      <c r="BO527" s="17"/>
      <c r="BP527" s="17"/>
      <c r="BQ527" s="17"/>
      <c r="BR527" s="17"/>
      <c r="BS527" s="17"/>
      <c r="BT527" s="33"/>
      <c r="BU527" s="33"/>
    </row>
    <row r="528" spans="58:73" ht="15">
      <c r="BF528" s="17"/>
      <c r="BG528" s="17"/>
      <c r="BH528" s="17"/>
      <c r="BI528" s="17"/>
      <c r="BJ528" s="17"/>
      <c r="BK528" s="17"/>
      <c r="BL528" s="33"/>
      <c r="BM528" s="33"/>
      <c r="BN528" s="17"/>
      <c r="BO528" s="17"/>
      <c r="BP528" s="17"/>
      <c r="BQ528" s="17"/>
      <c r="BR528" s="17"/>
      <c r="BS528" s="17"/>
      <c r="BT528" s="33"/>
      <c r="BU528" s="33"/>
    </row>
    <row r="529" spans="58:73" ht="15">
      <c r="BF529" s="17"/>
      <c r="BG529" s="17"/>
      <c r="BH529" s="17"/>
      <c r="BI529" s="17"/>
      <c r="BJ529" s="17"/>
      <c r="BK529" s="17"/>
      <c r="BL529" s="33"/>
      <c r="BM529" s="33"/>
      <c r="BN529" s="17"/>
      <c r="BO529" s="17"/>
      <c r="BP529" s="17"/>
      <c r="BQ529" s="17"/>
      <c r="BR529" s="17"/>
      <c r="BS529" s="17"/>
      <c r="BT529" s="33"/>
      <c r="BU529" s="33"/>
    </row>
    <row r="530" spans="58:73" ht="15">
      <c r="BF530" s="17"/>
      <c r="BG530" s="17"/>
      <c r="BH530" s="17"/>
      <c r="BI530" s="17"/>
      <c r="BJ530" s="17"/>
      <c r="BK530" s="17"/>
      <c r="BL530" s="33"/>
      <c r="BM530" s="33"/>
      <c r="BN530" s="17"/>
      <c r="BO530" s="17"/>
      <c r="BP530" s="17"/>
      <c r="BQ530" s="17"/>
      <c r="BR530" s="17"/>
      <c r="BS530" s="17"/>
      <c r="BT530" s="33"/>
      <c r="BU530" s="33"/>
    </row>
    <row r="531" spans="58:73" ht="15">
      <c r="BF531" s="17"/>
      <c r="BG531" s="17"/>
      <c r="BH531" s="17"/>
      <c r="BI531" s="17"/>
      <c r="BJ531" s="17"/>
      <c r="BK531" s="17"/>
      <c r="BL531" s="33"/>
      <c r="BM531" s="33"/>
      <c r="BN531" s="17"/>
      <c r="BO531" s="17"/>
      <c r="BP531" s="17"/>
      <c r="BQ531" s="17"/>
      <c r="BR531" s="17"/>
      <c r="BS531" s="17"/>
      <c r="BT531" s="33"/>
      <c r="BU531" s="33"/>
    </row>
    <row r="532" spans="58:73" ht="15">
      <c r="BF532" s="17"/>
      <c r="BG532" s="17"/>
      <c r="BH532" s="17"/>
      <c r="BI532" s="17"/>
      <c r="BJ532" s="17"/>
      <c r="BK532" s="17"/>
      <c r="BL532" s="33"/>
      <c r="BM532" s="33"/>
      <c r="BN532" s="17"/>
      <c r="BO532" s="17"/>
      <c r="BP532" s="17"/>
      <c r="BQ532" s="17"/>
      <c r="BR532" s="17"/>
      <c r="BS532" s="17"/>
      <c r="BT532" s="33"/>
      <c r="BU532" s="33"/>
    </row>
    <row r="533" spans="58:73" ht="15">
      <c r="BF533" s="17"/>
      <c r="BG533" s="17"/>
      <c r="BH533" s="17"/>
      <c r="BI533" s="17"/>
      <c r="BJ533" s="17"/>
      <c r="BK533" s="17"/>
      <c r="BL533" s="33"/>
      <c r="BM533" s="33"/>
      <c r="BN533" s="17"/>
      <c r="BO533" s="17"/>
      <c r="BP533" s="17"/>
      <c r="BQ533" s="17"/>
      <c r="BR533" s="17"/>
      <c r="BS533" s="17"/>
      <c r="BT533" s="33"/>
      <c r="BU533" s="33"/>
    </row>
    <row r="534" spans="58:73" ht="15">
      <c r="BF534" s="17"/>
      <c r="BG534" s="17"/>
      <c r="BH534" s="17"/>
      <c r="BI534" s="17"/>
      <c r="BJ534" s="17"/>
      <c r="BK534" s="17"/>
      <c r="BL534" s="33"/>
      <c r="BM534" s="33"/>
      <c r="BN534" s="17"/>
      <c r="BO534" s="17"/>
      <c r="BP534" s="17"/>
      <c r="BQ534" s="17"/>
      <c r="BR534" s="17"/>
      <c r="BS534" s="17"/>
      <c r="BT534" s="33"/>
      <c r="BU534" s="33"/>
    </row>
    <row r="535" spans="58:73" ht="15">
      <c r="BF535" s="17"/>
      <c r="BG535" s="17"/>
      <c r="BH535" s="17"/>
      <c r="BI535" s="17"/>
      <c r="BJ535" s="17"/>
      <c r="BK535" s="17"/>
      <c r="BL535" s="33"/>
      <c r="BM535" s="33"/>
      <c r="BN535" s="17"/>
      <c r="BO535" s="17"/>
      <c r="BP535" s="17"/>
      <c r="BQ535" s="17"/>
      <c r="BR535" s="17"/>
      <c r="BS535" s="17"/>
      <c r="BT535" s="33"/>
      <c r="BU535" s="33"/>
    </row>
    <row r="536" spans="58:73" ht="15">
      <c r="BF536" s="17"/>
      <c r="BG536" s="17"/>
      <c r="BH536" s="17"/>
      <c r="BI536" s="17"/>
      <c r="BJ536" s="17"/>
      <c r="BK536" s="17"/>
      <c r="BL536" s="33"/>
      <c r="BM536" s="33"/>
      <c r="BN536" s="17"/>
      <c r="BO536" s="17"/>
      <c r="BP536" s="17"/>
      <c r="BQ536" s="17"/>
      <c r="BR536" s="17"/>
      <c r="BS536" s="17"/>
      <c r="BT536" s="33"/>
      <c r="BU536" s="33"/>
    </row>
    <row r="537" spans="58:73" ht="15">
      <c r="BF537" s="17"/>
      <c r="BG537" s="17"/>
      <c r="BH537" s="17"/>
      <c r="BI537" s="17"/>
      <c r="BJ537" s="17"/>
      <c r="BK537" s="17"/>
      <c r="BL537" s="33"/>
      <c r="BM537" s="33"/>
      <c r="BN537" s="17"/>
      <c r="BO537" s="17"/>
      <c r="BP537" s="17"/>
      <c r="BQ537" s="17"/>
      <c r="BR537" s="17"/>
      <c r="BS537" s="17"/>
      <c r="BT537" s="33"/>
      <c r="BU537" s="33"/>
    </row>
    <row r="538" spans="58:73" ht="15">
      <c r="BF538" s="17"/>
      <c r="BG538" s="17"/>
      <c r="BH538" s="17"/>
      <c r="BI538" s="17"/>
      <c r="BJ538" s="17"/>
      <c r="BK538" s="17"/>
      <c r="BL538" s="33"/>
      <c r="BM538" s="33"/>
      <c r="BN538" s="17"/>
      <c r="BO538" s="17"/>
      <c r="BP538" s="17"/>
      <c r="BQ538" s="17"/>
      <c r="BR538" s="17"/>
      <c r="BS538" s="17"/>
      <c r="BT538" s="33"/>
      <c r="BU538" s="33"/>
    </row>
    <row r="539" spans="58:73" ht="15">
      <c r="BF539" s="17"/>
      <c r="BG539" s="17"/>
      <c r="BH539" s="17"/>
      <c r="BI539" s="17"/>
      <c r="BJ539" s="17"/>
      <c r="BK539" s="17"/>
      <c r="BL539" s="33"/>
      <c r="BM539" s="33"/>
      <c r="BN539" s="17"/>
      <c r="BO539" s="17"/>
      <c r="BP539" s="17"/>
      <c r="BQ539" s="17"/>
      <c r="BR539" s="17"/>
      <c r="BS539" s="17"/>
      <c r="BT539" s="33"/>
      <c r="BU539" s="33"/>
    </row>
    <row r="540" spans="58:73" ht="15">
      <c r="BF540" s="17"/>
      <c r="BG540" s="17"/>
      <c r="BH540" s="17"/>
      <c r="BI540" s="17"/>
      <c r="BJ540" s="17"/>
      <c r="BK540" s="17"/>
      <c r="BL540" s="33"/>
      <c r="BM540" s="33"/>
      <c r="BN540" s="17"/>
      <c r="BO540" s="17"/>
      <c r="BP540" s="17"/>
      <c r="BQ540" s="17"/>
      <c r="BR540" s="17"/>
      <c r="BS540" s="17"/>
      <c r="BT540" s="33"/>
      <c r="BU540" s="33"/>
    </row>
    <row r="541" spans="58:73" ht="15">
      <c r="BF541" s="17"/>
      <c r="BG541" s="17"/>
      <c r="BH541" s="17"/>
      <c r="BI541" s="17"/>
      <c r="BJ541" s="17"/>
      <c r="BK541" s="17"/>
      <c r="BL541" s="33"/>
      <c r="BM541" s="33"/>
      <c r="BN541" s="17"/>
      <c r="BO541" s="17"/>
      <c r="BP541" s="17"/>
      <c r="BQ541" s="17"/>
      <c r="BR541" s="17"/>
      <c r="BS541" s="17"/>
      <c r="BT541" s="33"/>
      <c r="BU541" s="33"/>
    </row>
    <row r="542" spans="58:73" ht="15">
      <c r="BF542" s="17"/>
      <c r="BG542" s="17"/>
      <c r="BH542" s="17"/>
      <c r="BI542" s="17"/>
      <c r="BJ542" s="17"/>
      <c r="BK542" s="17"/>
      <c r="BL542" s="33"/>
      <c r="BM542" s="33"/>
      <c r="BN542" s="17"/>
      <c r="BO542" s="17"/>
      <c r="BP542" s="17"/>
      <c r="BQ542" s="17"/>
      <c r="BR542" s="17"/>
      <c r="BS542" s="17"/>
      <c r="BT542" s="33"/>
      <c r="BU542" s="33"/>
    </row>
    <row r="543" spans="58:73" ht="15">
      <c r="BF543" s="17"/>
      <c r="BG543" s="17"/>
      <c r="BH543" s="17"/>
      <c r="BI543" s="17"/>
      <c r="BJ543" s="17"/>
      <c r="BK543" s="17"/>
      <c r="BL543" s="33"/>
      <c r="BM543" s="33"/>
      <c r="BN543" s="17"/>
      <c r="BO543" s="17"/>
      <c r="BP543" s="17"/>
      <c r="BQ543" s="17"/>
      <c r="BR543" s="17"/>
      <c r="BS543" s="17"/>
      <c r="BT543" s="33"/>
      <c r="BU543" s="33"/>
    </row>
    <row r="544" spans="58:73" ht="15">
      <c r="BF544" s="17"/>
      <c r="BG544" s="17"/>
      <c r="BH544" s="17"/>
      <c r="BI544" s="17"/>
      <c r="BJ544" s="17"/>
      <c r="BK544" s="17"/>
      <c r="BL544" s="33"/>
      <c r="BM544" s="33"/>
      <c r="BN544" s="17"/>
      <c r="BO544" s="17"/>
      <c r="BP544" s="17"/>
      <c r="BQ544" s="17"/>
      <c r="BR544" s="17"/>
      <c r="BS544" s="17"/>
      <c r="BT544" s="33"/>
      <c r="BU544" s="33"/>
    </row>
    <row r="545" spans="58:73" ht="15">
      <c r="BF545" s="17"/>
      <c r="BG545" s="17"/>
      <c r="BH545" s="17"/>
      <c r="BI545" s="17"/>
      <c r="BJ545" s="17"/>
      <c r="BK545" s="17"/>
      <c r="BL545" s="33"/>
      <c r="BM545" s="33"/>
      <c r="BN545" s="17"/>
      <c r="BO545" s="17"/>
      <c r="BP545" s="17"/>
      <c r="BQ545" s="17"/>
      <c r="BR545" s="17"/>
      <c r="BS545" s="17"/>
      <c r="BT545" s="33"/>
      <c r="BU545" s="33"/>
    </row>
    <row r="546" spans="58:73" ht="15">
      <c r="BF546" s="17"/>
      <c r="BG546" s="17"/>
      <c r="BH546" s="17"/>
      <c r="BI546" s="17"/>
      <c r="BJ546" s="17"/>
      <c r="BK546" s="17"/>
      <c r="BL546" s="33"/>
      <c r="BM546" s="33"/>
      <c r="BN546" s="17"/>
      <c r="BO546" s="17"/>
      <c r="BP546" s="17"/>
      <c r="BQ546" s="17"/>
      <c r="BR546" s="17"/>
      <c r="BS546" s="17"/>
      <c r="BT546" s="33"/>
      <c r="BU546" s="33"/>
    </row>
    <row r="547" spans="58:73" ht="15">
      <c r="BF547" s="17"/>
      <c r="BG547" s="17"/>
      <c r="BH547" s="17"/>
      <c r="BI547" s="17"/>
      <c r="BJ547" s="17"/>
      <c r="BK547" s="17"/>
      <c r="BL547" s="33"/>
      <c r="BM547" s="33"/>
      <c r="BN547" s="17"/>
      <c r="BO547" s="17"/>
      <c r="BP547" s="17"/>
      <c r="BQ547" s="17"/>
      <c r="BR547" s="17"/>
      <c r="BS547" s="17"/>
      <c r="BT547" s="33"/>
      <c r="BU547" s="33"/>
    </row>
    <row r="548" spans="58:73" ht="15">
      <c r="BF548" s="17"/>
      <c r="BG548" s="17"/>
      <c r="BH548" s="17"/>
      <c r="BI548" s="17"/>
      <c r="BJ548" s="17"/>
      <c r="BK548" s="17"/>
      <c r="BL548" s="33"/>
      <c r="BM548" s="33"/>
      <c r="BN548" s="17"/>
      <c r="BO548" s="17"/>
      <c r="BP548" s="17"/>
      <c r="BQ548" s="17"/>
      <c r="BR548" s="17"/>
      <c r="BS548" s="17"/>
      <c r="BT548" s="33"/>
      <c r="BU548" s="33"/>
    </row>
    <row r="549" spans="58:73" ht="15">
      <c r="BF549" s="17"/>
      <c r="BG549" s="17"/>
      <c r="BH549" s="17"/>
      <c r="BI549" s="17"/>
      <c r="BJ549" s="17"/>
      <c r="BK549" s="17"/>
      <c r="BL549" s="33"/>
      <c r="BM549" s="33"/>
      <c r="BN549" s="17"/>
      <c r="BO549" s="17"/>
      <c r="BP549" s="17"/>
      <c r="BQ549" s="17"/>
      <c r="BR549" s="17"/>
      <c r="BS549" s="17"/>
      <c r="BT549" s="33"/>
      <c r="BU549" s="33"/>
    </row>
    <row r="550" spans="58:73" ht="15">
      <c r="BF550" s="17"/>
      <c r="BG550" s="17"/>
      <c r="BH550" s="17"/>
      <c r="BI550" s="17"/>
      <c r="BJ550" s="17"/>
      <c r="BK550" s="17"/>
      <c r="BL550" s="33"/>
      <c r="BM550" s="33"/>
      <c r="BN550" s="17"/>
      <c r="BO550" s="17"/>
      <c r="BP550" s="17"/>
      <c r="BQ550" s="17"/>
      <c r="BR550" s="17"/>
      <c r="BS550" s="17"/>
      <c r="BT550" s="33"/>
      <c r="BU550" s="33"/>
    </row>
    <row r="551" spans="58:73" ht="15">
      <c r="BF551" s="17"/>
      <c r="BG551" s="17"/>
      <c r="BH551" s="17"/>
      <c r="BI551" s="17"/>
      <c r="BJ551" s="17"/>
      <c r="BK551" s="17"/>
      <c r="BL551" s="33"/>
      <c r="BM551" s="33"/>
      <c r="BN551" s="17"/>
      <c r="BO551" s="17"/>
      <c r="BP551" s="17"/>
      <c r="BQ551" s="17"/>
      <c r="BR551" s="17"/>
      <c r="BS551" s="17"/>
      <c r="BT551" s="33"/>
      <c r="BU551" s="33"/>
    </row>
    <row r="552" spans="58:73" ht="15">
      <c r="BF552" s="17"/>
      <c r="BG552" s="17"/>
      <c r="BH552" s="17"/>
      <c r="BI552" s="17"/>
      <c r="BJ552" s="17"/>
      <c r="BK552" s="17"/>
      <c r="BL552" s="33"/>
      <c r="BM552" s="33"/>
      <c r="BN552" s="17"/>
      <c r="BO552" s="17"/>
      <c r="BP552" s="17"/>
      <c r="BQ552" s="17"/>
      <c r="BR552" s="17"/>
      <c r="BS552" s="17"/>
      <c r="BT552" s="33"/>
      <c r="BU552" s="33"/>
    </row>
    <row r="553" spans="58:73" ht="15">
      <c r="BF553" s="17"/>
      <c r="BG553" s="17"/>
      <c r="BH553" s="17"/>
      <c r="BI553" s="17"/>
      <c r="BJ553" s="17"/>
      <c r="BK553" s="17"/>
      <c r="BL553" s="33"/>
      <c r="BM553" s="33"/>
      <c r="BN553" s="17"/>
      <c r="BO553" s="17"/>
      <c r="BP553" s="17"/>
      <c r="BQ553" s="17"/>
      <c r="BR553" s="17"/>
      <c r="BS553" s="17"/>
      <c r="BT553" s="33"/>
      <c r="BU553" s="33"/>
    </row>
    <row r="554" spans="58:73" ht="15">
      <c r="BF554" s="17"/>
      <c r="BG554" s="17"/>
      <c r="BH554" s="17"/>
      <c r="BI554" s="17"/>
      <c r="BJ554" s="17"/>
      <c r="BK554" s="17"/>
      <c r="BL554" s="33"/>
      <c r="BM554" s="33"/>
      <c r="BN554" s="17"/>
      <c r="BO554" s="17"/>
      <c r="BP554" s="17"/>
      <c r="BQ554" s="17"/>
      <c r="BR554" s="17"/>
      <c r="BS554" s="17"/>
      <c r="BT554" s="33"/>
      <c r="BU554" s="33"/>
    </row>
    <row r="555" spans="58:73" ht="15">
      <c r="BF555" s="17"/>
      <c r="BG555" s="17"/>
      <c r="BH555" s="17"/>
      <c r="BI555" s="17"/>
      <c r="BJ555" s="17"/>
      <c r="BK555" s="17"/>
      <c r="BL555" s="33"/>
      <c r="BM555" s="33"/>
      <c r="BN555" s="17"/>
      <c r="BO555" s="17"/>
      <c r="BP555" s="17"/>
      <c r="BQ555" s="17"/>
      <c r="BR555" s="17"/>
      <c r="BS555" s="17"/>
      <c r="BT555" s="33"/>
      <c r="BU555" s="33"/>
    </row>
    <row r="556" spans="58:73" ht="15">
      <c r="BF556" s="17"/>
      <c r="BG556" s="17"/>
      <c r="BH556" s="17"/>
      <c r="BI556" s="17"/>
      <c r="BJ556" s="17"/>
      <c r="BK556" s="17"/>
      <c r="BL556" s="33"/>
      <c r="BM556" s="33"/>
      <c r="BN556" s="17"/>
      <c r="BO556" s="17"/>
      <c r="BP556" s="17"/>
      <c r="BQ556" s="17"/>
      <c r="BR556" s="17"/>
      <c r="BS556" s="17"/>
      <c r="BT556" s="33"/>
      <c r="BU556" s="33"/>
    </row>
    <row r="557" spans="58:73" ht="15">
      <c r="BF557" s="17"/>
      <c r="BG557" s="17"/>
      <c r="BH557" s="17"/>
      <c r="BI557" s="17"/>
      <c r="BJ557" s="17"/>
      <c r="BK557" s="17"/>
      <c r="BL557" s="33"/>
      <c r="BM557" s="33"/>
      <c r="BN557" s="17"/>
      <c r="BO557" s="17"/>
      <c r="BP557" s="17"/>
      <c r="BQ557" s="17"/>
      <c r="BR557" s="17"/>
      <c r="BS557" s="17"/>
      <c r="BT557" s="33"/>
      <c r="BU557" s="33"/>
    </row>
    <row r="558" spans="58:73" ht="15">
      <c r="BF558" s="17"/>
      <c r="BG558" s="17"/>
      <c r="BH558" s="17"/>
      <c r="BI558" s="17"/>
      <c r="BJ558" s="17"/>
      <c r="BK558" s="17"/>
      <c r="BL558" s="33"/>
      <c r="BM558" s="33"/>
      <c r="BN558" s="17"/>
      <c r="BO558" s="17"/>
      <c r="BP558" s="17"/>
      <c r="BQ558" s="17"/>
      <c r="BR558" s="17"/>
      <c r="BS558" s="17"/>
      <c r="BT558" s="33"/>
      <c r="BU558" s="33"/>
    </row>
    <row r="559" spans="58:73" ht="15">
      <c r="BF559" s="17"/>
      <c r="BG559" s="17"/>
      <c r="BH559" s="17"/>
      <c r="BI559" s="17"/>
      <c r="BJ559" s="17"/>
      <c r="BK559" s="17"/>
      <c r="BL559" s="33"/>
      <c r="BM559" s="33"/>
      <c r="BN559" s="17"/>
      <c r="BO559" s="17"/>
      <c r="BP559" s="17"/>
      <c r="BQ559" s="17"/>
      <c r="BR559" s="17"/>
      <c r="BS559" s="17"/>
      <c r="BT559" s="33"/>
      <c r="BU559" s="33"/>
    </row>
    <row r="560" spans="58:73" ht="15">
      <c r="BF560" s="17"/>
      <c r="BG560" s="17"/>
      <c r="BH560" s="17"/>
      <c r="BI560" s="17"/>
      <c r="BJ560" s="17"/>
      <c r="BK560" s="17"/>
      <c r="BL560" s="33"/>
      <c r="BM560" s="33"/>
      <c r="BN560" s="17"/>
      <c r="BO560" s="17"/>
      <c r="BP560" s="17"/>
      <c r="BQ560" s="17"/>
      <c r="BR560" s="17"/>
      <c r="BS560" s="17"/>
      <c r="BT560" s="33"/>
      <c r="BU560" s="33"/>
    </row>
    <row r="561" spans="58:73" ht="15">
      <c r="BF561" s="17"/>
      <c r="BG561" s="17"/>
      <c r="BH561" s="17"/>
      <c r="BI561" s="17"/>
      <c r="BJ561" s="17"/>
      <c r="BK561" s="17"/>
      <c r="BL561" s="33"/>
      <c r="BM561" s="33"/>
      <c r="BN561" s="17"/>
      <c r="BO561" s="17"/>
      <c r="BP561" s="17"/>
      <c r="BQ561" s="17"/>
      <c r="BR561" s="17"/>
      <c r="BS561" s="17"/>
      <c r="BT561" s="33"/>
      <c r="BU561" s="33"/>
    </row>
    <row r="562" spans="58:73" ht="15">
      <c r="BF562" s="17"/>
      <c r="BG562" s="17"/>
      <c r="BH562" s="17"/>
      <c r="BI562" s="17"/>
      <c r="BJ562" s="17"/>
      <c r="BK562" s="17"/>
      <c r="BL562" s="33"/>
      <c r="BM562" s="33"/>
      <c r="BN562" s="17"/>
      <c r="BO562" s="17"/>
      <c r="BP562" s="17"/>
      <c r="BQ562" s="17"/>
      <c r="BR562" s="17"/>
      <c r="BS562" s="17"/>
      <c r="BT562" s="33"/>
      <c r="BU562" s="33"/>
    </row>
    <row r="563" spans="58:73" ht="15">
      <c r="BF563" s="17"/>
      <c r="BG563" s="17"/>
      <c r="BH563" s="17"/>
      <c r="BI563" s="17"/>
      <c r="BJ563" s="17"/>
      <c r="BK563" s="17"/>
      <c r="BL563" s="33"/>
      <c r="BM563" s="33"/>
      <c r="BN563" s="17"/>
      <c r="BO563" s="17"/>
      <c r="BP563" s="17"/>
      <c r="BQ563" s="17"/>
      <c r="BR563" s="17"/>
      <c r="BS563" s="17"/>
      <c r="BT563" s="33"/>
      <c r="BU563" s="33"/>
    </row>
    <row r="564" spans="58:73" ht="15">
      <c r="BF564" s="17"/>
      <c r="BG564" s="17"/>
      <c r="BH564" s="17"/>
      <c r="BI564" s="17"/>
      <c r="BJ564" s="17"/>
      <c r="BK564" s="17"/>
      <c r="BL564" s="33"/>
      <c r="BM564" s="33"/>
      <c r="BN564" s="17"/>
      <c r="BO564" s="17"/>
      <c r="BP564" s="17"/>
      <c r="BQ564" s="17"/>
      <c r="BR564" s="17"/>
      <c r="BS564" s="17"/>
      <c r="BT564" s="33"/>
      <c r="BU564" s="33"/>
    </row>
    <row r="565" spans="58:73" ht="15">
      <c r="BF565" s="17"/>
      <c r="BG565" s="17"/>
      <c r="BH565" s="17"/>
      <c r="BI565" s="17"/>
      <c r="BJ565" s="17"/>
      <c r="BK565" s="17"/>
      <c r="BL565" s="33"/>
      <c r="BM565" s="33"/>
      <c r="BN565" s="17"/>
      <c r="BO565" s="17"/>
      <c r="BP565" s="17"/>
      <c r="BQ565" s="17"/>
      <c r="BR565" s="17"/>
      <c r="BS565" s="17"/>
      <c r="BT565" s="33"/>
      <c r="BU565" s="33"/>
    </row>
    <row r="566" spans="58:73" ht="15">
      <c r="BF566" s="17"/>
      <c r="BG566" s="17"/>
      <c r="BH566" s="17"/>
      <c r="BI566" s="17"/>
      <c r="BJ566" s="17"/>
      <c r="BK566" s="17"/>
      <c r="BL566" s="33"/>
      <c r="BM566" s="33"/>
      <c r="BN566" s="17"/>
      <c r="BO566" s="17"/>
      <c r="BP566" s="17"/>
      <c r="BQ566" s="17"/>
      <c r="BR566" s="17"/>
      <c r="BS566" s="17"/>
      <c r="BT566" s="33"/>
      <c r="BU566" s="33"/>
    </row>
    <row r="567" spans="58:73" ht="15">
      <c r="BF567" s="17"/>
      <c r="BG567" s="17"/>
      <c r="BH567" s="17"/>
      <c r="BI567" s="17"/>
      <c r="BJ567" s="17"/>
      <c r="BK567" s="17"/>
      <c r="BL567" s="33"/>
      <c r="BM567" s="33"/>
      <c r="BN567" s="17"/>
      <c r="BO567" s="17"/>
      <c r="BP567" s="17"/>
      <c r="BQ567" s="17"/>
      <c r="BR567" s="17"/>
      <c r="BS567" s="17"/>
      <c r="BT567" s="33"/>
      <c r="BU567" s="33"/>
    </row>
    <row r="568" spans="58:73" ht="15">
      <c r="BF568" s="17"/>
      <c r="BG568" s="17"/>
      <c r="BH568" s="17"/>
      <c r="BI568" s="17"/>
      <c r="BJ568" s="17"/>
      <c r="BK568" s="17"/>
      <c r="BL568" s="33"/>
      <c r="BM568" s="33"/>
      <c r="BN568" s="17"/>
      <c r="BO568" s="17"/>
      <c r="BP568" s="17"/>
      <c r="BQ568" s="17"/>
      <c r="BR568" s="17"/>
      <c r="BS568" s="17"/>
      <c r="BT568" s="33"/>
      <c r="BU568" s="33"/>
    </row>
    <row r="569" spans="58:73" ht="15">
      <c r="BF569" s="17"/>
      <c r="BG569" s="17"/>
      <c r="BH569" s="17"/>
      <c r="BI569" s="17"/>
      <c r="BJ569" s="17"/>
      <c r="BK569" s="17"/>
      <c r="BL569" s="33"/>
      <c r="BM569" s="33"/>
      <c r="BN569" s="17"/>
      <c r="BO569" s="17"/>
      <c r="BP569" s="17"/>
      <c r="BQ569" s="17"/>
      <c r="BR569" s="17"/>
      <c r="BS569" s="17"/>
      <c r="BT569" s="33"/>
      <c r="BU569" s="33"/>
    </row>
    <row r="570" spans="58:73" ht="15">
      <c r="BF570" s="17"/>
      <c r="BG570" s="17"/>
      <c r="BH570" s="17"/>
      <c r="BI570" s="17"/>
      <c r="BJ570" s="17"/>
      <c r="BK570" s="17"/>
      <c r="BL570" s="33"/>
      <c r="BM570" s="33"/>
      <c r="BN570" s="17"/>
      <c r="BO570" s="17"/>
      <c r="BP570" s="17"/>
      <c r="BQ570" s="17"/>
      <c r="BR570" s="17"/>
      <c r="BS570" s="17"/>
      <c r="BT570" s="33"/>
      <c r="BU570" s="33"/>
    </row>
    <row r="571" spans="58:73" ht="15">
      <c r="BF571" s="17"/>
      <c r="BG571" s="17"/>
      <c r="BH571" s="17"/>
      <c r="BI571" s="17"/>
      <c r="BJ571" s="17"/>
      <c r="BK571" s="17"/>
      <c r="BL571" s="33"/>
      <c r="BM571" s="33"/>
      <c r="BN571" s="17"/>
      <c r="BO571" s="17"/>
      <c r="BP571" s="17"/>
      <c r="BQ571" s="17"/>
      <c r="BR571" s="17"/>
      <c r="BS571" s="17"/>
      <c r="BT571" s="33"/>
      <c r="BU571" s="33"/>
    </row>
    <row r="572" spans="58:73" ht="15">
      <c r="BF572" s="17"/>
      <c r="BG572" s="17"/>
      <c r="BH572" s="17"/>
      <c r="BI572" s="17"/>
      <c r="BJ572" s="17"/>
      <c r="BK572" s="17"/>
      <c r="BL572" s="33"/>
      <c r="BM572" s="33"/>
      <c r="BN572" s="17"/>
      <c r="BO572" s="17"/>
      <c r="BP572" s="17"/>
      <c r="BQ572" s="17"/>
      <c r="BR572" s="17"/>
      <c r="BS572" s="17"/>
      <c r="BT572" s="33"/>
      <c r="BU572" s="33"/>
    </row>
    <row r="573" spans="58:73" ht="15">
      <c r="BF573" s="17"/>
      <c r="BG573" s="17"/>
      <c r="BH573" s="17"/>
      <c r="BI573" s="17"/>
      <c r="BJ573" s="17"/>
      <c r="BK573" s="17"/>
      <c r="BL573" s="33"/>
      <c r="BM573" s="33"/>
      <c r="BN573" s="17"/>
      <c r="BO573" s="17"/>
      <c r="BP573" s="17"/>
      <c r="BQ573" s="17"/>
      <c r="BR573" s="17"/>
      <c r="BS573" s="17"/>
      <c r="BT573" s="33"/>
      <c r="BU573" s="33"/>
    </row>
    <row r="574" spans="58:73" ht="15">
      <c r="BF574" s="17"/>
      <c r="BG574" s="17"/>
      <c r="BH574" s="17"/>
      <c r="BI574" s="17"/>
      <c r="BJ574" s="17"/>
      <c r="BK574" s="17"/>
      <c r="BL574" s="33"/>
      <c r="BM574" s="33"/>
      <c r="BN574" s="17"/>
      <c r="BO574" s="17"/>
      <c r="BP574" s="17"/>
      <c r="BQ574" s="17"/>
      <c r="BR574" s="17"/>
      <c r="BS574" s="17"/>
      <c r="BT574" s="33"/>
      <c r="BU574" s="33"/>
    </row>
    <row r="575" spans="58:73" ht="15">
      <c r="BF575" s="17"/>
      <c r="BG575" s="17"/>
      <c r="BH575" s="17"/>
      <c r="BI575" s="17"/>
      <c r="BJ575" s="17"/>
      <c r="BK575" s="17"/>
      <c r="BL575" s="33"/>
      <c r="BM575" s="33"/>
      <c r="BN575" s="17"/>
      <c r="BO575" s="17"/>
      <c r="BP575" s="17"/>
      <c r="BQ575" s="17"/>
      <c r="BR575" s="17"/>
      <c r="BS575" s="17"/>
      <c r="BT575" s="33"/>
      <c r="BU575" s="33"/>
    </row>
    <row r="576" spans="58:73" ht="15">
      <c r="BF576" s="17"/>
      <c r="BG576" s="17"/>
      <c r="BH576" s="17"/>
      <c r="BI576" s="17"/>
      <c r="BJ576" s="17"/>
      <c r="BK576" s="17"/>
      <c r="BL576" s="33"/>
      <c r="BM576" s="33"/>
      <c r="BN576" s="17"/>
      <c r="BO576" s="17"/>
      <c r="BP576" s="17"/>
      <c r="BQ576" s="17"/>
      <c r="BR576" s="17"/>
      <c r="BS576" s="17"/>
      <c r="BT576" s="33"/>
      <c r="BU576" s="33"/>
    </row>
    <row r="577" spans="58:73" ht="15">
      <c r="BF577" s="17"/>
      <c r="BG577" s="17"/>
      <c r="BH577" s="17"/>
      <c r="BI577" s="17"/>
      <c r="BJ577" s="17"/>
      <c r="BK577" s="17"/>
      <c r="BL577" s="33"/>
      <c r="BM577" s="33"/>
      <c r="BN577" s="17"/>
      <c r="BO577" s="17"/>
      <c r="BP577" s="17"/>
      <c r="BQ577" s="17"/>
      <c r="BR577" s="17"/>
      <c r="BS577" s="17"/>
      <c r="BT577" s="33"/>
      <c r="BU577" s="33"/>
    </row>
    <row r="578" spans="58:73" ht="15">
      <c r="BF578" s="17"/>
      <c r="BG578" s="17"/>
      <c r="BH578" s="17"/>
      <c r="BI578" s="17"/>
      <c r="BJ578" s="17"/>
      <c r="BK578" s="17"/>
      <c r="BL578" s="33"/>
      <c r="BM578" s="33"/>
      <c r="BN578" s="17"/>
      <c r="BO578" s="17"/>
      <c r="BP578" s="17"/>
      <c r="BQ578" s="17"/>
      <c r="BR578" s="17"/>
      <c r="BS578" s="17"/>
      <c r="BT578" s="33"/>
      <c r="BU578" s="33"/>
    </row>
    <row r="579" spans="58:73" ht="15">
      <c r="BF579" s="17"/>
      <c r="BG579" s="17"/>
      <c r="BH579" s="17"/>
      <c r="BI579" s="17"/>
      <c r="BJ579" s="17"/>
      <c r="BK579" s="17"/>
      <c r="BL579" s="33"/>
      <c r="BM579" s="33"/>
      <c r="BN579" s="17"/>
      <c r="BO579" s="17"/>
      <c r="BP579" s="17"/>
      <c r="BQ579" s="17"/>
      <c r="BR579" s="17"/>
      <c r="BS579" s="17"/>
      <c r="BT579" s="33"/>
      <c r="BU579" s="33"/>
    </row>
    <row r="580" spans="58:73" ht="15">
      <c r="BF580" s="17"/>
      <c r="BG580" s="17"/>
      <c r="BH580" s="17"/>
      <c r="BI580" s="17"/>
      <c r="BJ580" s="17"/>
      <c r="BK580" s="17"/>
      <c r="BL580" s="33"/>
      <c r="BM580" s="33"/>
      <c r="BN580" s="17"/>
      <c r="BO580" s="17"/>
      <c r="BP580" s="17"/>
      <c r="BQ580" s="17"/>
      <c r="BR580" s="17"/>
      <c r="BS580" s="17"/>
      <c r="BT580" s="33"/>
      <c r="BU580" s="33"/>
    </row>
    <row r="581" spans="58:73" ht="15">
      <c r="BF581" s="17"/>
      <c r="BG581" s="17"/>
      <c r="BH581" s="17"/>
      <c r="BI581" s="17"/>
      <c r="BJ581" s="17"/>
      <c r="BK581" s="17"/>
      <c r="BL581" s="33"/>
      <c r="BM581" s="33"/>
      <c r="BN581" s="17"/>
      <c r="BO581" s="17"/>
      <c r="BP581" s="17"/>
      <c r="BQ581" s="17"/>
      <c r="BR581" s="17"/>
      <c r="BS581" s="17"/>
      <c r="BT581" s="33"/>
      <c r="BU581" s="33"/>
    </row>
    <row r="582" spans="58:73" ht="15">
      <c r="BF582" s="17"/>
      <c r="BG582" s="17"/>
      <c r="BH582" s="17"/>
      <c r="BI582" s="17"/>
      <c r="BJ582" s="17"/>
      <c r="BK582" s="17"/>
      <c r="BL582" s="33"/>
      <c r="BM582" s="33"/>
      <c r="BN582" s="17"/>
      <c r="BO582" s="17"/>
      <c r="BP582" s="17"/>
      <c r="BQ582" s="17"/>
      <c r="BR582" s="17"/>
      <c r="BS582" s="17"/>
      <c r="BT582" s="33"/>
      <c r="BU582" s="33"/>
    </row>
    <row r="583" spans="58:73" ht="15">
      <c r="BF583" s="17"/>
      <c r="BG583" s="17"/>
      <c r="BH583" s="17"/>
      <c r="BI583" s="17"/>
      <c r="BJ583" s="17"/>
      <c r="BK583" s="17"/>
      <c r="BL583" s="33"/>
      <c r="BM583" s="33"/>
      <c r="BN583" s="17"/>
      <c r="BO583" s="17"/>
      <c r="BP583" s="17"/>
      <c r="BQ583" s="17"/>
      <c r="BR583" s="17"/>
      <c r="BS583" s="17"/>
      <c r="BT583" s="33"/>
      <c r="BU583" s="33"/>
    </row>
    <row r="584" spans="58:73" ht="15">
      <c r="BF584" s="17"/>
      <c r="BG584" s="17"/>
      <c r="BH584" s="17"/>
      <c r="BI584" s="17"/>
      <c r="BJ584" s="17"/>
      <c r="BK584" s="17"/>
      <c r="BL584" s="33"/>
      <c r="BM584" s="33"/>
      <c r="BN584" s="17"/>
      <c r="BO584" s="17"/>
      <c r="BP584" s="17"/>
      <c r="BQ584" s="17"/>
      <c r="BR584" s="17"/>
      <c r="BS584" s="17"/>
      <c r="BT584" s="33"/>
      <c r="BU584" s="33"/>
    </row>
    <row r="585" spans="58:73" ht="15">
      <c r="BF585" s="17"/>
      <c r="BG585" s="17"/>
      <c r="BH585" s="17"/>
      <c r="BI585" s="17"/>
      <c r="BJ585" s="17"/>
      <c r="BK585" s="17"/>
      <c r="BL585" s="33"/>
      <c r="BM585" s="33"/>
      <c r="BN585" s="17"/>
      <c r="BO585" s="17"/>
      <c r="BP585" s="17"/>
      <c r="BQ585" s="17"/>
      <c r="BR585" s="17"/>
      <c r="BS585" s="17"/>
      <c r="BT585" s="33"/>
      <c r="BU585" s="33"/>
    </row>
    <row r="586" spans="58:73" ht="15">
      <c r="BF586" s="17"/>
      <c r="BG586" s="17"/>
      <c r="BH586" s="17"/>
      <c r="BI586" s="17"/>
      <c r="BJ586" s="17"/>
      <c r="BK586" s="17"/>
      <c r="BL586" s="33"/>
      <c r="BM586" s="33"/>
      <c r="BN586" s="17"/>
      <c r="BO586" s="17"/>
      <c r="BP586" s="17"/>
      <c r="BQ586" s="17"/>
      <c r="BR586" s="17"/>
      <c r="BS586" s="17"/>
      <c r="BT586" s="33"/>
      <c r="BU586" s="33"/>
    </row>
    <row r="587" spans="58:73" ht="15">
      <c r="BF587" s="17"/>
      <c r="BG587" s="17"/>
      <c r="BH587" s="17"/>
      <c r="BI587" s="17"/>
      <c r="BJ587" s="17"/>
      <c r="BK587" s="17"/>
      <c r="BL587" s="33"/>
      <c r="BM587" s="33"/>
      <c r="BN587" s="17"/>
      <c r="BO587" s="17"/>
      <c r="BP587" s="17"/>
      <c r="BQ587" s="17"/>
      <c r="BR587" s="17"/>
      <c r="BS587" s="17"/>
      <c r="BT587" s="33"/>
      <c r="BU587" s="33"/>
    </row>
    <row r="588" spans="58:73" ht="15">
      <c r="BF588" s="17"/>
      <c r="BG588" s="17"/>
      <c r="BH588" s="17"/>
      <c r="BI588" s="17"/>
      <c r="BJ588" s="17"/>
      <c r="BK588" s="17"/>
      <c r="BL588" s="33"/>
      <c r="BM588" s="33"/>
      <c r="BN588" s="17"/>
      <c r="BO588" s="17"/>
      <c r="BP588" s="17"/>
      <c r="BQ588" s="17"/>
      <c r="BR588" s="17"/>
      <c r="BS588" s="17"/>
      <c r="BT588" s="33"/>
      <c r="BU588" s="33"/>
    </row>
    <row r="589" spans="58:73" ht="15">
      <c r="BF589" s="17"/>
      <c r="BG589" s="17"/>
      <c r="BH589" s="17"/>
      <c r="BI589" s="17"/>
      <c r="BJ589" s="17"/>
      <c r="BK589" s="17"/>
      <c r="BL589" s="33"/>
      <c r="BM589" s="33"/>
      <c r="BN589" s="17"/>
      <c r="BO589" s="17"/>
      <c r="BP589" s="17"/>
      <c r="BQ589" s="17"/>
      <c r="BR589" s="17"/>
      <c r="BS589" s="17"/>
      <c r="BT589" s="33"/>
      <c r="BU589" s="33"/>
    </row>
    <row r="590" spans="58:73" ht="15">
      <c r="BF590" s="17"/>
      <c r="BG590" s="17"/>
      <c r="BH590" s="17"/>
      <c r="BI590" s="17"/>
      <c r="BJ590" s="17"/>
      <c r="BK590" s="17"/>
      <c r="BL590" s="33"/>
      <c r="BM590" s="33"/>
      <c r="BN590" s="17"/>
      <c r="BO590" s="17"/>
      <c r="BP590" s="17"/>
      <c r="BQ590" s="17"/>
      <c r="BR590" s="17"/>
      <c r="BS590" s="17"/>
      <c r="BT590" s="33"/>
      <c r="BU590" s="33"/>
    </row>
    <row r="591" spans="58:73" ht="15">
      <c r="BF591" s="17"/>
      <c r="BG591" s="17"/>
      <c r="BH591" s="17"/>
      <c r="BI591" s="17"/>
      <c r="BJ591" s="17"/>
      <c r="BK591" s="17"/>
      <c r="BL591" s="33"/>
      <c r="BM591" s="33"/>
      <c r="BN591" s="17"/>
      <c r="BO591" s="17"/>
      <c r="BP591" s="17"/>
      <c r="BQ591" s="17"/>
      <c r="BR591" s="17"/>
      <c r="BS591" s="17"/>
      <c r="BT591" s="33"/>
      <c r="BU591" s="33"/>
    </row>
    <row r="592" spans="58:73" ht="15">
      <c r="BF592" s="17"/>
      <c r="BG592" s="17"/>
      <c r="BH592" s="17"/>
      <c r="BI592" s="17"/>
      <c r="BJ592" s="17"/>
      <c r="BK592" s="17"/>
      <c r="BL592" s="33"/>
      <c r="BM592" s="33"/>
      <c r="BN592" s="17"/>
      <c r="BO592" s="17"/>
      <c r="BP592" s="17"/>
      <c r="BQ592" s="17"/>
      <c r="BR592" s="17"/>
      <c r="BS592" s="17"/>
      <c r="BT592" s="33"/>
      <c r="BU592" s="33"/>
    </row>
    <row r="593" spans="58:73" ht="15">
      <c r="BF593" s="17"/>
      <c r="BG593" s="17"/>
      <c r="BH593" s="17"/>
      <c r="BI593" s="17"/>
      <c r="BJ593" s="17"/>
      <c r="BK593" s="17"/>
      <c r="BL593" s="33"/>
      <c r="BM593" s="33"/>
      <c r="BN593" s="17"/>
      <c r="BO593" s="17"/>
      <c r="BP593" s="17"/>
      <c r="BQ593" s="17"/>
      <c r="BR593" s="17"/>
      <c r="BS593" s="17"/>
      <c r="BT593" s="33"/>
      <c r="BU593" s="33"/>
    </row>
    <row r="594" spans="58:73" ht="15">
      <c r="BF594" s="17"/>
      <c r="BG594" s="17"/>
      <c r="BH594" s="17"/>
      <c r="BI594" s="17"/>
      <c r="BJ594" s="17"/>
      <c r="BK594" s="17"/>
      <c r="BL594" s="33"/>
      <c r="BM594" s="33"/>
      <c r="BN594" s="17"/>
      <c r="BO594" s="17"/>
      <c r="BP594" s="17"/>
      <c r="BQ594" s="17"/>
      <c r="BR594" s="17"/>
      <c r="BS594" s="17"/>
      <c r="BT594" s="33"/>
      <c r="BU594" s="33"/>
    </row>
    <row r="595" spans="58:73" ht="15">
      <c r="BF595" s="17"/>
      <c r="BG595" s="17"/>
      <c r="BH595" s="17"/>
      <c r="BI595" s="17"/>
      <c r="BJ595" s="17"/>
      <c r="BK595" s="17"/>
      <c r="BL595" s="33"/>
      <c r="BM595" s="33"/>
      <c r="BN595" s="17"/>
      <c r="BO595" s="17"/>
      <c r="BP595" s="17"/>
      <c r="BQ595" s="17"/>
      <c r="BR595" s="17"/>
      <c r="BS595" s="17"/>
      <c r="BT595" s="33"/>
      <c r="BU595" s="33"/>
    </row>
    <row r="596" spans="58:73" ht="15">
      <c r="BF596" s="17"/>
      <c r="BG596" s="17"/>
      <c r="BH596" s="17"/>
      <c r="BI596" s="17"/>
      <c r="BJ596" s="17"/>
      <c r="BK596" s="17"/>
      <c r="BL596" s="33"/>
      <c r="BM596" s="33"/>
      <c r="BN596" s="17"/>
      <c r="BO596" s="17"/>
      <c r="BP596" s="17"/>
      <c r="BQ596" s="17"/>
      <c r="BR596" s="17"/>
      <c r="BS596" s="17"/>
      <c r="BT596" s="33"/>
      <c r="BU596" s="33"/>
    </row>
    <row r="597" spans="58:73" ht="15">
      <c r="BF597" s="17"/>
      <c r="BG597" s="17"/>
      <c r="BH597" s="17"/>
      <c r="BI597" s="17"/>
      <c r="BJ597" s="17"/>
      <c r="BK597" s="17"/>
      <c r="BL597" s="33"/>
      <c r="BM597" s="33"/>
      <c r="BN597" s="17"/>
      <c r="BO597" s="17"/>
      <c r="BP597" s="17"/>
      <c r="BQ597" s="17"/>
      <c r="BR597" s="17"/>
      <c r="BS597" s="17"/>
      <c r="BT597" s="33"/>
      <c r="BU597" s="33"/>
    </row>
    <row r="598" spans="58:73" ht="15">
      <c r="BF598" s="17"/>
      <c r="BG598" s="17"/>
      <c r="BH598" s="17"/>
      <c r="BI598" s="17"/>
      <c r="BJ598" s="17"/>
      <c r="BK598" s="17"/>
      <c r="BL598" s="33"/>
      <c r="BM598" s="33"/>
      <c r="BN598" s="17"/>
      <c r="BO598" s="17"/>
      <c r="BP598" s="17"/>
      <c r="BQ598" s="17"/>
      <c r="BR598" s="17"/>
      <c r="BS598" s="17"/>
      <c r="BT598" s="33"/>
      <c r="BU598" s="33"/>
    </row>
    <row r="599" spans="58:73" ht="15">
      <c r="BF599" s="17"/>
      <c r="BG599" s="17"/>
      <c r="BH599" s="17"/>
      <c r="BI599" s="17"/>
      <c r="BJ599" s="17"/>
      <c r="BK599" s="17"/>
      <c r="BL599" s="33"/>
      <c r="BM599" s="33"/>
      <c r="BN599" s="17"/>
      <c r="BO599" s="17"/>
      <c r="BP599" s="17"/>
      <c r="BQ599" s="17"/>
      <c r="BR599" s="17"/>
      <c r="BS599" s="17"/>
      <c r="BT599" s="33"/>
      <c r="BU599" s="33"/>
    </row>
    <row r="600" spans="58:73" ht="15">
      <c r="BF600" s="17"/>
      <c r="BG600" s="17"/>
      <c r="BH600" s="17"/>
      <c r="BI600" s="17"/>
      <c r="BJ600" s="17"/>
      <c r="BK600" s="17"/>
      <c r="BL600" s="33"/>
      <c r="BM600" s="33"/>
      <c r="BN600" s="17"/>
      <c r="BO600" s="17"/>
      <c r="BP600" s="17"/>
      <c r="BQ600" s="17"/>
      <c r="BR600" s="17"/>
      <c r="BS600" s="17"/>
      <c r="BT600" s="33"/>
      <c r="BU600" s="33"/>
    </row>
    <row r="601" spans="58:73" ht="15">
      <c r="BF601" s="17"/>
      <c r="BG601" s="17"/>
      <c r="BH601" s="17"/>
      <c r="BI601" s="17"/>
      <c r="BJ601" s="17"/>
      <c r="BK601" s="17"/>
      <c r="BL601" s="33"/>
      <c r="BM601" s="33"/>
      <c r="BN601" s="17"/>
      <c r="BO601" s="17"/>
      <c r="BP601" s="17"/>
      <c r="BQ601" s="17"/>
      <c r="BR601" s="17"/>
      <c r="BS601" s="17"/>
      <c r="BT601" s="33"/>
      <c r="BU601" s="33"/>
    </row>
    <row r="602" spans="58:73" ht="15">
      <c r="BF602" s="17"/>
      <c r="BG602" s="17"/>
      <c r="BH602" s="17"/>
      <c r="BI602" s="17"/>
      <c r="BJ602" s="17"/>
      <c r="BK602" s="17"/>
      <c r="BL602" s="33"/>
      <c r="BM602" s="33"/>
      <c r="BN602" s="17"/>
      <c r="BO602" s="17"/>
      <c r="BP602" s="17"/>
      <c r="BQ602" s="17"/>
      <c r="BR602" s="17"/>
      <c r="BS602" s="17"/>
      <c r="BT602" s="33"/>
      <c r="BU602" s="33"/>
    </row>
    <row r="603" spans="58:73" ht="15">
      <c r="BF603" s="17"/>
      <c r="BG603" s="17"/>
      <c r="BH603" s="17"/>
      <c r="BI603" s="17"/>
      <c r="BJ603" s="17"/>
      <c r="BK603" s="17"/>
      <c r="BL603" s="33"/>
      <c r="BM603" s="33"/>
      <c r="BN603" s="17"/>
      <c r="BO603" s="17"/>
      <c r="BP603" s="17"/>
      <c r="BQ603" s="17"/>
      <c r="BR603" s="17"/>
      <c r="BS603" s="17"/>
      <c r="BT603" s="33"/>
      <c r="BU603" s="33"/>
    </row>
    <row r="604" spans="58:73" ht="15">
      <c r="BF604" s="17"/>
      <c r="BG604" s="17"/>
      <c r="BH604" s="17"/>
      <c r="BI604" s="17"/>
      <c r="BJ604" s="17"/>
      <c r="BK604" s="17"/>
      <c r="BL604" s="33"/>
      <c r="BM604" s="33"/>
      <c r="BN604" s="17"/>
      <c r="BO604" s="17"/>
      <c r="BP604" s="17"/>
      <c r="BQ604" s="17"/>
      <c r="BR604" s="17"/>
      <c r="BS604" s="17"/>
      <c r="BT604" s="33"/>
      <c r="BU604" s="33"/>
    </row>
    <row r="605" spans="58:73" ht="15">
      <c r="BF605" s="17"/>
      <c r="BG605" s="17"/>
      <c r="BH605" s="17"/>
      <c r="BI605" s="17"/>
      <c r="BJ605" s="17"/>
      <c r="BK605" s="17"/>
      <c r="BL605" s="33"/>
      <c r="BM605" s="33"/>
      <c r="BN605" s="17"/>
      <c r="BO605" s="17"/>
      <c r="BP605" s="17"/>
      <c r="BQ605" s="17"/>
      <c r="BR605" s="17"/>
      <c r="BS605" s="17"/>
      <c r="BT605" s="33"/>
      <c r="BU605" s="33"/>
    </row>
    <row r="606" spans="58:73" ht="15">
      <c r="BF606" s="17"/>
      <c r="BG606" s="17"/>
      <c r="BH606" s="17"/>
      <c r="BI606" s="17"/>
      <c r="BJ606" s="17"/>
      <c r="BK606" s="17"/>
      <c r="BL606" s="33"/>
      <c r="BM606" s="33"/>
      <c r="BN606" s="17"/>
      <c r="BO606" s="17"/>
      <c r="BP606" s="17"/>
      <c r="BQ606" s="17"/>
      <c r="BR606" s="17"/>
      <c r="BS606" s="17"/>
      <c r="BT606" s="33"/>
      <c r="BU606" s="33"/>
    </row>
    <row r="607" spans="58:73" ht="15">
      <c r="BF607" s="17"/>
      <c r="BG607" s="17"/>
      <c r="BH607" s="17"/>
      <c r="BI607" s="17"/>
      <c r="BJ607" s="17"/>
      <c r="BK607" s="17"/>
      <c r="BL607" s="33"/>
      <c r="BM607" s="33"/>
      <c r="BN607" s="17"/>
      <c r="BO607" s="17"/>
      <c r="BP607" s="17"/>
      <c r="BQ607" s="17"/>
      <c r="BR607" s="17"/>
      <c r="BS607" s="17"/>
      <c r="BT607" s="33"/>
      <c r="BU607" s="33"/>
    </row>
    <row r="608" spans="58:73" ht="15">
      <c r="BF608" s="17"/>
      <c r="BG608" s="17"/>
      <c r="BH608" s="17"/>
      <c r="BI608" s="17"/>
      <c r="BJ608" s="17"/>
      <c r="BK608" s="17"/>
      <c r="BL608" s="33"/>
      <c r="BM608" s="33"/>
      <c r="BN608" s="17"/>
      <c r="BO608" s="17"/>
      <c r="BP608" s="17"/>
      <c r="BQ608" s="17"/>
      <c r="BR608" s="17"/>
      <c r="BS608" s="17"/>
      <c r="BT608" s="33"/>
      <c r="BU608" s="33"/>
    </row>
    <row r="609" spans="58:73" ht="15">
      <c r="BF609" s="17"/>
      <c r="BG609" s="17"/>
      <c r="BH609" s="17"/>
      <c r="BI609" s="17"/>
      <c r="BJ609" s="17"/>
      <c r="BK609" s="17"/>
      <c r="BL609" s="33"/>
      <c r="BM609" s="33"/>
      <c r="BN609" s="17"/>
      <c r="BO609" s="17"/>
      <c r="BP609" s="17"/>
      <c r="BQ609" s="17"/>
      <c r="BR609" s="17"/>
      <c r="BS609" s="17"/>
      <c r="BT609" s="33"/>
      <c r="BU609" s="33"/>
    </row>
    <row r="610" spans="58:73" ht="15">
      <c r="BF610" s="17"/>
      <c r="BG610" s="17"/>
      <c r="BH610" s="17"/>
      <c r="BI610" s="17"/>
      <c r="BJ610" s="17"/>
      <c r="BK610" s="17"/>
      <c r="BL610" s="33"/>
      <c r="BM610" s="33"/>
      <c r="BN610" s="17"/>
      <c r="BO610" s="17"/>
      <c r="BP610" s="17"/>
      <c r="BQ610" s="17"/>
      <c r="BR610" s="17"/>
      <c r="BS610" s="17"/>
      <c r="BT610" s="33"/>
      <c r="BU610" s="33"/>
    </row>
    <row r="611" spans="58:73" ht="15">
      <c r="BF611" s="17"/>
      <c r="BG611" s="17"/>
      <c r="BH611" s="17"/>
      <c r="BI611" s="17"/>
      <c r="BJ611" s="17"/>
      <c r="BK611" s="17"/>
      <c r="BL611" s="33"/>
      <c r="BM611" s="33"/>
      <c r="BN611" s="17"/>
      <c r="BO611" s="17"/>
      <c r="BP611" s="17"/>
      <c r="BQ611" s="17"/>
      <c r="BR611" s="17"/>
      <c r="BS611" s="17"/>
      <c r="BT611" s="33"/>
      <c r="BU611" s="33"/>
    </row>
    <row r="612" spans="58:73" ht="15">
      <c r="BF612" s="17"/>
      <c r="BG612" s="17"/>
      <c r="BH612" s="17"/>
      <c r="BI612" s="17"/>
      <c r="BJ612" s="17"/>
      <c r="BK612" s="17"/>
      <c r="BL612" s="33"/>
      <c r="BM612" s="33"/>
      <c r="BN612" s="17"/>
      <c r="BO612" s="17"/>
      <c r="BP612" s="17"/>
      <c r="BQ612" s="17"/>
      <c r="BR612" s="17"/>
      <c r="BS612" s="17"/>
      <c r="BT612" s="33"/>
      <c r="BU612" s="33"/>
    </row>
    <row r="613" spans="58:73" ht="15">
      <c r="BF613" s="17"/>
      <c r="BG613" s="17"/>
      <c r="BH613" s="17"/>
      <c r="BI613" s="17"/>
      <c r="BJ613" s="17"/>
      <c r="BK613" s="17"/>
      <c r="BL613" s="33"/>
      <c r="BM613" s="33"/>
      <c r="BN613" s="17"/>
      <c r="BO613" s="17"/>
      <c r="BP613" s="17"/>
      <c r="BQ613" s="17"/>
      <c r="BR613" s="17"/>
      <c r="BS613" s="17"/>
      <c r="BT613" s="33"/>
      <c r="BU613" s="33"/>
    </row>
    <row r="614" spans="58:73" ht="15">
      <c r="BF614" s="17"/>
      <c r="BG614" s="17"/>
      <c r="BH614" s="17"/>
      <c r="BI614" s="17"/>
      <c r="BJ614" s="17"/>
      <c r="BK614" s="17"/>
      <c r="BL614" s="33"/>
      <c r="BM614" s="33"/>
      <c r="BN614" s="17"/>
      <c r="BO614" s="17"/>
      <c r="BP614" s="17"/>
      <c r="BQ614" s="17"/>
      <c r="BR614" s="17"/>
      <c r="BS614" s="17"/>
      <c r="BT614" s="33"/>
      <c r="BU614" s="33"/>
    </row>
    <row r="615" spans="58:73" ht="15">
      <c r="BF615" s="17"/>
      <c r="BG615" s="17"/>
      <c r="BH615" s="17"/>
      <c r="BI615" s="17"/>
      <c r="BJ615" s="17"/>
      <c r="BK615" s="17"/>
      <c r="BL615" s="33"/>
      <c r="BM615" s="33"/>
      <c r="BN615" s="17"/>
      <c r="BO615" s="17"/>
      <c r="BP615" s="17"/>
      <c r="BQ615" s="17"/>
      <c r="BR615" s="17"/>
      <c r="BS615" s="17"/>
      <c r="BT615" s="33"/>
      <c r="BU615" s="33"/>
    </row>
    <row r="616" spans="58:73" ht="15">
      <c r="BF616" s="17"/>
      <c r="BG616" s="17"/>
      <c r="BH616" s="17"/>
      <c r="BI616" s="17"/>
      <c r="BJ616" s="17"/>
      <c r="BK616" s="17"/>
      <c r="BL616" s="33"/>
      <c r="BM616" s="33"/>
      <c r="BN616" s="17"/>
      <c r="BO616" s="17"/>
      <c r="BP616" s="17"/>
      <c r="BQ616" s="17"/>
      <c r="BR616" s="17"/>
      <c r="BS616" s="17"/>
      <c r="BT616" s="33"/>
      <c r="BU616" s="33"/>
    </row>
    <row r="617" spans="58:73" ht="15">
      <c r="BF617" s="17"/>
      <c r="BG617" s="17"/>
      <c r="BH617" s="17"/>
      <c r="BI617" s="17"/>
      <c r="BJ617" s="17"/>
      <c r="BK617" s="17"/>
      <c r="BL617" s="33"/>
      <c r="BM617" s="33"/>
      <c r="BN617" s="17"/>
      <c r="BO617" s="17"/>
      <c r="BP617" s="17"/>
      <c r="BQ617" s="17"/>
      <c r="BR617" s="17"/>
      <c r="BS617" s="17"/>
      <c r="BT617" s="33"/>
      <c r="BU617" s="33"/>
    </row>
    <row r="618" spans="58:73" ht="15">
      <c r="BF618" s="17"/>
      <c r="BG618" s="17"/>
      <c r="BH618" s="17"/>
      <c r="BI618" s="17"/>
      <c r="BJ618" s="17"/>
      <c r="BK618" s="17"/>
      <c r="BL618" s="33"/>
      <c r="BM618" s="33"/>
      <c r="BN618" s="17"/>
      <c r="BO618" s="17"/>
      <c r="BP618" s="17"/>
      <c r="BQ618" s="17"/>
      <c r="BR618" s="17"/>
      <c r="BS618" s="17"/>
      <c r="BT618" s="33"/>
      <c r="BU618" s="33"/>
    </row>
    <row r="619" spans="58:73" ht="15">
      <c r="BF619" s="17"/>
      <c r="BG619" s="17"/>
      <c r="BH619" s="17"/>
      <c r="BI619" s="17"/>
      <c r="BJ619" s="17"/>
      <c r="BK619" s="17"/>
      <c r="BL619" s="33"/>
      <c r="BM619" s="33"/>
      <c r="BN619" s="17"/>
      <c r="BO619" s="17"/>
      <c r="BP619" s="17"/>
      <c r="BQ619" s="17"/>
      <c r="BR619" s="17"/>
      <c r="BS619" s="17"/>
      <c r="BT619" s="33"/>
      <c r="BU619" s="33"/>
    </row>
    <row r="620" spans="58:73" ht="15">
      <c r="BF620" s="17"/>
      <c r="BG620" s="17"/>
      <c r="BH620" s="17"/>
      <c r="BI620" s="17"/>
      <c r="BJ620" s="17"/>
      <c r="BK620" s="17"/>
      <c r="BL620" s="33"/>
      <c r="BM620" s="33"/>
      <c r="BN620" s="17"/>
      <c r="BO620" s="17"/>
      <c r="BP620" s="17"/>
      <c r="BQ620" s="17"/>
      <c r="BR620" s="17"/>
      <c r="BS620" s="17"/>
      <c r="BT620" s="33"/>
      <c r="BU620" s="33"/>
    </row>
    <row r="621" spans="58:73" ht="15">
      <c r="BF621" s="17"/>
      <c r="BG621" s="17"/>
      <c r="BH621" s="17"/>
      <c r="BI621" s="17"/>
      <c r="BJ621" s="17"/>
      <c r="BK621" s="17"/>
      <c r="BL621" s="33"/>
      <c r="BM621" s="33"/>
      <c r="BN621" s="17"/>
      <c r="BO621" s="17"/>
      <c r="BP621" s="17"/>
      <c r="BQ621" s="17"/>
      <c r="BR621" s="17"/>
      <c r="BS621" s="17"/>
      <c r="BT621" s="33"/>
      <c r="BU621" s="33"/>
    </row>
    <row r="622" spans="58:73" ht="15">
      <c r="BF622" s="17"/>
      <c r="BG622" s="17"/>
      <c r="BH622" s="17"/>
      <c r="BI622" s="17"/>
      <c r="BJ622" s="17"/>
      <c r="BK622" s="17"/>
      <c r="BL622" s="33"/>
      <c r="BM622" s="33"/>
      <c r="BN622" s="17"/>
      <c r="BO622" s="17"/>
      <c r="BP622" s="17"/>
      <c r="BQ622" s="17"/>
      <c r="BR622" s="17"/>
      <c r="BS622" s="17"/>
      <c r="BT622" s="33"/>
      <c r="BU622" s="33"/>
    </row>
    <row r="623" spans="58:73" ht="15">
      <c r="BF623" s="17"/>
      <c r="BG623" s="17"/>
      <c r="BH623" s="17"/>
      <c r="BI623" s="17"/>
      <c r="BJ623" s="17"/>
      <c r="BK623" s="17"/>
      <c r="BL623" s="33"/>
      <c r="BM623" s="33"/>
      <c r="BN623" s="17"/>
      <c r="BO623" s="17"/>
      <c r="BP623" s="17"/>
      <c r="BQ623" s="17"/>
      <c r="BR623" s="17"/>
      <c r="BS623" s="17"/>
      <c r="BT623" s="33"/>
      <c r="BU623" s="33"/>
    </row>
    <row r="624" spans="58:73" ht="15">
      <c r="BF624" s="17"/>
      <c r="BG624" s="17"/>
      <c r="BH624" s="17"/>
      <c r="BI624" s="17"/>
      <c r="BJ624" s="17"/>
      <c r="BK624" s="17"/>
      <c r="BL624" s="33"/>
      <c r="BM624" s="33"/>
      <c r="BN624" s="17"/>
      <c r="BO624" s="17"/>
      <c r="BP624" s="17"/>
      <c r="BQ624" s="17"/>
      <c r="BR624" s="17"/>
      <c r="BS624" s="17"/>
      <c r="BT624" s="33"/>
      <c r="BU624" s="33"/>
    </row>
    <row r="625" spans="58:73" ht="15">
      <c r="BF625" s="17"/>
      <c r="BG625" s="17"/>
      <c r="BH625" s="17"/>
      <c r="BI625" s="17"/>
      <c r="BJ625" s="17"/>
      <c r="BK625" s="17"/>
      <c r="BL625" s="33"/>
      <c r="BM625" s="33"/>
      <c r="BN625" s="17"/>
      <c r="BO625" s="17"/>
      <c r="BP625" s="17"/>
      <c r="BQ625" s="17"/>
      <c r="BR625" s="17"/>
      <c r="BS625" s="17"/>
      <c r="BT625" s="33"/>
      <c r="BU625" s="33"/>
    </row>
    <row r="626" spans="58:73" ht="15">
      <c r="BF626" s="17"/>
      <c r="BG626" s="17"/>
      <c r="BH626" s="17"/>
      <c r="BI626" s="17"/>
      <c r="BJ626" s="17"/>
      <c r="BK626" s="17"/>
      <c r="BL626" s="33"/>
      <c r="BM626" s="33"/>
      <c r="BN626" s="17"/>
      <c r="BO626" s="17"/>
      <c r="BP626" s="17"/>
      <c r="BQ626" s="17"/>
      <c r="BR626" s="17"/>
      <c r="BS626" s="17"/>
      <c r="BT626" s="33"/>
      <c r="BU626" s="33"/>
    </row>
    <row r="627" spans="58:73" ht="15">
      <c r="BF627" s="17"/>
      <c r="BG627" s="17"/>
      <c r="BH627" s="17"/>
      <c r="BI627" s="17"/>
      <c r="BJ627" s="17"/>
      <c r="BK627" s="17"/>
      <c r="BL627" s="33"/>
      <c r="BM627" s="33"/>
      <c r="BN627" s="17"/>
      <c r="BO627" s="17"/>
      <c r="BP627" s="17"/>
      <c r="BQ627" s="17"/>
      <c r="BR627" s="17"/>
      <c r="BS627" s="17"/>
      <c r="BT627" s="33"/>
      <c r="BU627" s="33"/>
    </row>
    <row r="628" spans="58:73" ht="15">
      <c r="BF628" s="17"/>
      <c r="BG628" s="17"/>
      <c r="BH628" s="17"/>
      <c r="BI628" s="17"/>
      <c r="BJ628" s="17"/>
      <c r="BK628" s="17"/>
      <c r="BL628" s="33"/>
      <c r="BM628" s="33"/>
      <c r="BN628" s="17"/>
      <c r="BO628" s="17"/>
      <c r="BP628" s="17"/>
      <c r="BQ628" s="17"/>
      <c r="BR628" s="17"/>
      <c r="BS628" s="17"/>
      <c r="BT628" s="33"/>
      <c r="BU628" s="33"/>
    </row>
    <row r="629" spans="58:73" ht="15">
      <c r="BF629" s="17"/>
      <c r="BG629" s="17"/>
      <c r="BH629" s="17"/>
      <c r="BI629" s="17"/>
      <c r="BJ629" s="17"/>
      <c r="BK629" s="17"/>
      <c r="BL629" s="33"/>
      <c r="BM629" s="33"/>
      <c r="BN629" s="17"/>
      <c r="BO629" s="17"/>
      <c r="BP629" s="17"/>
      <c r="BQ629" s="17"/>
      <c r="BR629" s="17"/>
      <c r="BS629" s="17"/>
      <c r="BT629" s="33"/>
      <c r="BU629" s="33"/>
    </row>
    <row r="630" spans="58:73" ht="15">
      <c r="BF630" s="17"/>
      <c r="BG630" s="17"/>
      <c r="BH630" s="17"/>
      <c r="BI630" s="17"/>
      <c r="BJ630" s="17"/>
      <c r="BK630" s="17"/>
      <c r="BL630" s="33"/>
      <c r="BM630" s="33"/>
      <c r="BN630" s="17"/>
      <c r="BO630" s="17"/>
      <c r="BP630" s="17"/>
      <c r="BQ630" s="17"/>
      <c r="BR630" s="17"/>
      <c r="BS630" s="17"/>
      <c r="BT630" s="33"/>
      <c r="BU630" s="33"/>
    </row>
    <row r="631" spans="58:73" ht="15">
      <c r="BF631" s="17"/>
      <c r="BG631" s="17"/>
      <c r="BH631" s="17"/>
      <c r="BI631" s="17"/>
      <c r="BJ631" s="17"/>
      <c r="BK631" s="17"/>
      <c r="BL631" s="33"/>
      <c r="BM631" s="33"/>
      <c r="BN631" s="17"/>
      <c r="BO631" s="17"/>
      <c r="BP631" s="17"/>
      <c r="BQ631" s="17"/>
      <c r="BR631" s="17"/>
      <c r="BS631" s="17"/>
      <c r="BT631" s="33"/>
      <c r="BU631" s="33"/>
    </row>
    <row r="632" spans="58:73" ht="15">
      <c r="BF632" s="17"/>
      <c r="BG632" s="17"/>
      <c r="BH632" s="17"/>
      <c r="BI632" s="17"/>
      <c r="BJ632" s="17"/>
      <c r="BK632" s="17"/>
      <c r="BL632" s="33"/>
      <c r="BM632" s="33"/>
      <c r="BN632" s="17"/>
      <c r="BO632" s="17"/>
      <c r="BP632" s="17"/>
      <c r="BQ632" s="17"/>
      <c r="BR632" s="17"/>
      <c r="BS632" s="17"/>
      <c r="BT632" s="33"/>
      <c r="BU632" s="33"/>
    </row>
    <row r="633" spans="58:73" ht="15">
      <c r="BF633" s="17"/>
      <c r="BG633" s="17"/>
      <c r="BH633" s="17"/>
      <c r="BI633" s="17"/>
      <c r="BJ633" s="17"/>
      <c r="BK633" s="17"/>
      <c r="BL633" s="33"/>
      <c r="BM633" s="33"/>
      <c r="BN633" s="17"/>
      <c r="BO633" s="17"/>
      <c r="BP633" s="17"/>
      <c r="BQ633" s="17"/>
      <c r="BR633" s="17"/>
      <c r="BS633" s="17"/>
      <c r="BT633" s="33"/>
      <c r="BU633" s="33"/>
    </row>
    <row r="634" spans="58:73" ht="15">
      <c r="BF634" s="17"/>
      <c r="BG634" s="17"/>
      <c r="BH634" s="17"/>
      <c r="BI634" s="17"/>
      <c r="BJ634" s="17"/>
      <c r="BK634" s="17"/>
      <c r="BL634" s="33"/>
      <c r="BM634" s="33"/>
      <c r="BN634" s="17"/>
      <c r="BO634" s="17"/>
      <c r="BP634" s="17"/>
      <c r="BQ634" s="17"/>
      <c r="BR634" s="17"/>
      <c r="BS634" s="17"/>
      <c r="BT634" s="33"/>
      <c r="BU634" s="33"/>
    </row>
    <row r="635" spans="58:73" ht="15">
      <c r="BF635" s="17"/>
      <c r="BG635" s="17"/>
      <c r="BH635" s="17"/>
      <c r="BI635" s="17"/>
      <c r="BJ635" s="17"/>
      <c r="BK635" s="17"/>
      <c r="BL635" s="33"/>
      <c r="BM635" s="33"/>
      <c r="BN635" s="17"/>
      <c r="BO635" s="17"/>
      <c r="BP635" s="17"/>
      <c r="BQ635" s="17"/>
      <c r="BR635" s="17"/>
      <c r="BS635" s="17"/>
      <c r="BT635" s="33"/>
      <c r="BU635" s="33"/>
    </row>
    <row r="636" spans="58:73" ht="15">
      <c r="BF636" s="17"/>
      <c r="BG636" s="17"/>
      <c r="BH636" s="17"/>
      <c r="BI636" s="17"/>
      <c r="BJ636" s="17"/>
      <c r="BK636" s="17"/>
      <c r="BL636" s="33"/>
      <c r="BM636" s="33"/>
      <c r="BN636" s="17"/>
      <c r="BO636" s="17"/>
      <c r="BP636" s="17"/>
      <c r="BQ636" s="17"/>
      <c r="BR636" s="17"/>
      <c r="BS636" s="17"/>
      <c r="BT636" s="33"/>
      <c r="BU636" s="33"/>
    </row>
    <row r="637" spans="58:73" ht="15">
      <c r="BF637" s="17"/>
      <c r="BG637" s="17"/>
      <c r="BH637" s="17"/>
      <c r="BI637" s="17"/>
      <c r="BJ637" s="17"/>
      <c r="BK637" s="17"/>
      <c r="BL637" s="33"/>
      <c r="BM637" s="33"/>
      <c r="BN637" s="17"/>
      <c r="BO637" s="17"/>
      <c r="BP637" s="17"/>
      <c r="BQ637" s="17"/>
      <c r="BR637" s="17"/>
      <c r="BS637" s="17"/>
      <c r="BT637" s="33"/>
      <c r="BU637" s="33"/>
    </row>
    <row r="638" spans="58:73" ht="15">
      <c r="BF638" s="17"/>
      <c r="BG638" s="17"/>
      <c r="BH638" s="17"/>
      <c r="BI638" s="17"/>
      <c r="BJ638" s="17"/>
      <c r="BK638" s="17"/>
      <c r="BL638" s="33"/>
      <c r="BM638" s="33"/>
      <c r="BN638" s="17"/>
      <c r="BO638" s="17"/>
      <c r="BP638" s="17"/>
      <c r="BQ638" s="17"/>
      <c r="BR638" s="17"/>
      <c r="BS638" s="17"/>
      <c r="BT638" s="33"/>
      <c r="BU638" s="33"/>
    </row>
    <row r="639" spans="58:73" ht="15">
      <c r="BF639" s="17"/>
      <c r="BG639" s="17"/>
      <c r="BH639" s="17"/>
      <c r="BI639" s="17"/>
      <c r="BJ639" s="17"/>
      <c r="BK639" s="17"/>
      <c r="BL639" s="33"/>
      <c r="BM639" s="33"/>
      <c r="BN639" s="17"/>
      <c r="BO639" s="17"/>
      <c r="BP639" s="17"/>
      <c r="BQ639" s="17"/>
      <c r="BR639" s="17"/>
      <c r="BS639" s="17"/>
      <c r="BT639" s="33"/>
      <c r="BU639" s="33"/>
    </row>
    <row r="640" spans="58:73" ht="15">
      <c r="BF640" s="17"/>
      <c r="BG640" s="17"/>
      <c r="BH640" s="17"/>
      <c r="BI640" s="17"/>
      <c r="BJ640" s="17"/>
      <c r="BK640" s="17"/>
      <c r="BL640" s="33"/>
      <c r="BM640" s="33"/>
      <c r="BN640" s="17"/>
      <c r="BO640" s="17"/>
      <c r="BP640" s="17"/>
      <c r="BQ640" s="17"/>
      <c r="BR640" s="17"/>
      <c r="BS640" s="17"/>
      <c r="BT640" s="33"/>
      <c r="BU640" s="33"/>
    </row>
    <row r="641" spans="58:73" ht="15">
      <c r="BF641" s="17"/>
      <c r="BG641" s="17"/>
      <c r="BH641" s="17"/>
      <c r="BI641" s="17"/>
      <c r="BJ641" s="17"/>
      <c r="BK641" s="17"/>
      <c r="BL641" s="33"/>
      <c r="BM641" s="33"/>
      <c r="BN641" s="17"/>
      <c r="BO641" s="17"/>
      <c r="BP641" s="17"/>
      <c r="BQ641" s="17"/>
      <c r="BR641" s="17"/>
      <c r="BS641" s="17"/>
      <c r="BT641" s="33"/>
      <c r="BU641" s="33"/>
    </row>
    <row r="642" spans="58:73" ht="15">
      <c r="BF642" s="17"/>
      <c r="BG642" s="17"/>
      <c r="BH642" s="17"/>
      <c r="BI642" s="17"/>
      <c r="BJ642" s="17"/>
      <c r="BK642" s="17"/>
      <c r="BL642" s="33"/>
      <c r="BM642" s="33"/>
      <c r="BN642" s="17"/>
      <c r="BO642" s="17"/>
      <c r="BP642" s="17"/>
      <c r="BQ642" s="17"/>
      <c r="BR642" s="17"/>
      <c r="BS642" s="17"/>
      <c r="BT642" s="33"/>
      <c r="BU642" s="33"/>
    </row>
    <row r="643" spans="58:73" ht="15">
      <c r="BF643" s="17"/>
      <c r="BG643" s="17"/>
      <c r="BH643" s="17"/>
      <c r="BI643" s="17"/>
      <c r="BJ643" s="17"/>
      <c r="BK643" s="17"/>
      <c r="BL643" s="33"/>
      <c r="BM643" s="33"/>
      <c r="BN643" s="17"/>
      <c r="BO643" s="17"/>
      <c r="BP643" s="17"/>
      <c r="BQ643" s="17"/>
      <c r="BR643" s="17"/>
      <c r="BS643" s="17"/>
      <c r="BT643" s="33"/>
      <c r="BU643" s="33"/>
    </row>
    <row r="644" spans="58:73" ht="15">
      <c r="BF644" s="17"/>
      <c r="BG644" s="17"/>
      <c r="BH644" s="17"/>
      <c r="BI644" s="17"/>
      <c r="BJ644" s="17"/>
      <c r="BK644" s="17"/>
      <c r="BL644" s="33"/>
      <c r="BM644" s="33"/>
      <c r="BN644" s="17"/>
      <c r="BO644" s="17"/>
      <c r="BP644" s="17"/>
      <c r="BQ644" s="17"/>
      <c r="BR644" s="17"/>
      <c r="BS644" s="17"/>
      <c r="BT644" s="33"/>
      <c r="BU644" s="33"/>
    </row>
    <row r="645" spans="58:73" ht="15">
      <c r="BF645" s="17"/>
      <c r="BG645" s="17"/>
      <c r="BH645" s="17"/>
      <c r="BI645" s="17"/>
      <c r="BJ645" s="17"/>
      <c r="BK645" s="17"/>
      <c r="BL645" s="33"/>
      <c r="BM645" s="33"/>
      <c r="BN645" s="17"/>
      <c r="BO645" s="17"/>
      <c r="BP645" s="17"/>
      <c r="BQ645" s="17"/>
      <c r="BR645" s="17"/>
      <c r="BS645" s="17"/>
      <c r="BT645" s="33"/>
      <c r="BU645" s="33"/>
    </row>
    <row r="646" spans="58:73" ht="15">
      <c r="BF646" s="17"/>
      <c r="BG646" s="17"/>
      <c r="BH646" s="17"/>
      <c r="BI646" s="17"/>
      <c r="BJ646" s="17"/>
      <c r="BK646" s="17"/>
      <c r="BL646" s="33"/>
      <c r="BM646" s="33"/>
      <c r="BN646" s="17"/>
      <c r="BO646" s="17"/>
      <c r="BP646" s="17"/>
      <c r="BQ646" s="17"/>
      <c r="BR646" s="17"/>
      <c r="BS646" s="17"/>
      <c r="BT646" s="33"/>
      <c r="BU646" s="33"/>
    </row>
    <row r="647" spans="58:73" ht="15">
      <c r="BF647" s="17"/>
      <c r="BG647" s="17"/>
      <c r="BH647" s="17"/>
      <c r="BI647" s="17"/>
      <c r="BJ647" s="17"/>
      <c r="BK647" s="17"/>
      <c r="BL647" s="33"/>
      <c r="BM647" s="33"/>
      <c r="BN647" s="17"/>
      <c r="BO647" s="17"/>
      <c r="BP647" s="17"/>
      <c r="BQ647" s="17"/>
      <c r="BR647" s="17"/>
      <c r="BS647" s="17"/>
      <c r="BT647" s="33"/>
      <c r="BU647" s="33"/>
    </row>
    <row r="648" spans="58:73" ht="15">
      <c r="BF648" s="17"/>
      <c r="BG648" s="17"/>
      <c r="BH648" s="17"/>
      <c r="BI648" s="17"/>
      <c r="BJ648" s="17"/>
      <c r="BK648" s="17"/>
      <c r="BL648" s="33"/>
      <c r="BM648" s="33"/>
      <c r="BN648" s="17"/>
      <c r="BO648" s="17"/>
      <c r="BP648" s="17"/>
      <c r="BQ648" s="17"/>
      <c r="BR648" s="17"/>
      <c r="BS648" s="17"/>
      <c r="BT648" s="33"/>
      <c r="BU648" s="33"/>
    </row>
    <row r="649" spans="58:73" ht="15">
      <c r="BF649" s="17"/>
      <c r="BG649" s="17"/>
      <c r="BH649" s="17"/>
      <c r="BI649" s="17"/>
      <c r="BJ649" s="17"/>
      <c r="BK649" s="17"/>
      <c r="BL649" s="33"/>
      <c r="BM649" s="33"/>
      <c r="BN649" s="17"/>
      <c r="BO649" s="17"/>
      <c r="BP649" s="17"/>
      <c r="BQ649" s="17"/>
      <c r="BR649" s="17"/>
      <c r="BS649" s="17"/>
      <c r="BT649" s="33"/>
      <c r="BU649" s="33"/>
    </row>
    <row r="650" spans="58:73" ht="15">
      <c r="BF650" s="17"/>
      <c r="BG650" s="17"/>
      <c r="BH650" s="17"/>
      <c r="BI650" s="17"/>
      <c r="BJ650" s="17"/>
      <c r="BK650" s="17"/>
      <c r="BL650" s="33"/>
      <c r="BM650" s="33"/>
      <c r="BN650" s="17"/>
      <c r="BO650" s="17"/>
      <c r="BP650" s="17"/>
      <c r="BQ650" s="17"/>
      <c r="BR650" s="17"/>
      <c r="BS650" s="17"/>
      <c r="BT650" s="33"/>
      <c r="BU650" s="33"/>
    </row>
    <row r="651" spans="58:73" ht="15">
      <c r="BF651" s="17"/>
      <c r="BG651" s="17"/>
      <c r="BH651" s="17"/>
      <c r="BI651" s="17"/>
      <c r="BJ651" s="17"/>
      <c r="BK651" s="17"/>
      <c r="BL651" s="33"/>
      <c r="BM651" s="33"/>
      <c r="BN651" s="17"/>
      <c r="BO651" s="17"/>
      <c r="BP651" s="17"/>
      <c r="BQ651" s="17"/>
      <c r="BR651" s="17"/>
      <c r="BS651" s="17"/>
      <c r="BT651" s="33"/>
      <c r="BU651" s="33"/>
    </row>
    <row r="652" spans="58:73" ht="15">
      <c r="BF652" s="17"/>
      <c r="BG652" s="17"/>
      <c r="BH652" s="17"/>
      <c r="BI652" s="17"/>
      <c r="BJ652" s="17"/>
      <c r="BK652" s="17"/>
      <c r="BL652" s="33"/>
      <c r="BM652" s="33"/>
      <c r="BN652" s="17"/>
      <c r="BO652" s="17"/>
      <c r="BP652" s="17"/>
      <c r="BQ652" s="17"/>
      <c r="BR652" s="17"/>
      <c r="BS652" s="17"/>
      <c r="BT652" s="33"/>
      <c r="BU652" s="33"/>
    </row>
    <row r="653" spans="58:73" ht="15">
      <c r="BF653" s="17"/>
      <c r="BG653" s="17"/>
      <c r="BH653" s="17"/>
      <c r="BI653" s="17"/>
      <c r="BJ653" s="17"/>
      <c r="BK653" s="17"/>
      <c r="BL653" s="33"/>
      <c r="BM653" s="33"/>
      <c r="BN653" s="17"/>
      <c r="BO653" s="17"/>
      <c r="BP653" s="17"/>
      <c r="BQ653" s="17"/>
      <c r="BR653" s="17"/>
      <c r="BS653" s="17"/>
      <c r="BT653" s="33"/>
      <c r="BU653" s="33"/>
    </row>
    <row r="654" spans="58:73" ht="15">
      <c r="BF654" s="17"/>
      <c r="BG654" s="17"/>
      <c r="BH654" s="17"/>
      <c r="BI654" s="17"/>
      <c r="BJ654" s="17"/>
      <c r="BK654" s="17"/>
      <c r="BL654" s="33"/>
      <c r="BM654" s="33"/>
      <c r="BN654" s="17"/>
      <c r="BO654" s="17"/>
      <c r="BP654" s="17"/>
      <c r="BQ654" s="17"/>
      <c r="BR654" s="17"/>
      <c r="BS654" s="17"/>
      <c r="BT654" s="33"/>
      <c r="BU654" s="33"/>
    </row>
    <row r="655" spans="58:73" ht="15">
      <c r="BF655" s="17"/>
      <c r="BG655" s="17"/>
      <c r="BH655" s="17"/>
      <c r="BI655" s="17"/>
      <c r="BJ655" s="17"/>
      <c r="BK655" s="17"/>
      <c r="BL655" s="33"/>
      <c r="BM655" s="33"/>
      <c r="BN655" s="17"/>
      <c r="BO655" s="17"/>
      <c r="BP655" s="17"/>
      <c r="BQ655" s="17"/>
      <c r="BR655" s="17"/>
      <c r="BS655" s="17"/>
      <c r="BT655" s="33"/>
      <c r="BU655" s="33"/>
    </row>
    <row r="656" spans="58:73" ht="15">
      <c r="BF656" s="17"/>
      <c r="BG656" s="17"/>
      <c r="BH656" s="17"/>
      <c r="BI656" s="17"/>
      <c r="BJ656" s="17"/>
      <c r="BK656" s="17"/>
      <c r="BL656" s="33"/>
      <c r="BM656" s="33"/>
      <c r="BN656" s="17"/>
      <c r="BO656" s="17"/>
      <c r="BP656" s="17"/>
      <c r="BQ656" s="17"/>
      <c r="BR656" s="17"/>
      <c r="BS656" s="17"/>
      <c r="BT656" s="33"/>
      <c r="BU656" s="33"/>
    </row>
    <row r="657" spans="58:73" ht="15">
      <c r="BF657" s="17"/>
      <c r="BG657" s="17"/>
      <c r="BH657" s="17"/>
      <c r="BI657" s="17"/>
      <c r="BJ657" s="17"/>
      <c r="BK657" s="17"/>
      <c r="BL657" s="33"/>
      <c r="BM657" s="33"/>
      <c r="BN657" s="17"/>
      <c r="BO657" s="17"/>
      <c r="BP657" s="17"/>
      <c r="BQ657" s="17"/>
      <c r="BR657" s="17"/>
      <c r="BS657" s="17"/>
      <c r="BT657" s="33"/>
      <c r="BU657" s="33"/>
    </row>
    <row r="658" spans="58:73" ht="15">
      <c r="BF658" s="17"/>
      <c r="BG658" s="17"/>
      <c r="BH658" s="17"/>
      <c r="BI658" s="17"/>
      <c r="BJ658" s="17"/>
      <c r="BK658" s="17"/>
      <c r="BL658" s="33"/>
      <c r="BM658" s="33"/>
      <c r="BN658" s="17"/>
      <c r="BO658" s="17"/>
      <c r="BP658" s="17"/>
      <c r="BQ658" s="17"/>
      <c r="BR658" s="17"/>
      <c r="BS658" s="17"/>
      <c r="BT658" s="33"/>
      <c r="BU658" s="33"/>
    </row>
    <row r="659" spans="58:73" ht="15">
      <c r="BF659" s="17"/>
      <c r="BG659" s="17"/>
      <c r="BH659" s="17"/>
      <c r="BI659" s="17"/>
      <c r="BJ659" s="17"/>
      <c r="BK659" s="17"/>
      <c r="BL659" s="33"/>
      <c r="BM659" s="33"/>
      <c r="BN659" s="17"/>
      <c r="BO659" s="17"/>
      <c r="BP659" s="17"/>
      <c r="BQ659" s="17"/>
      <c r="BR659" s="17"/>
      <c r="BS659" s="17"/>
      <c r="BT659" s="33"/>
      <c r="BU659" s="33"/>
    </row>
    <row r="660" spans="58:73" ht="15">
      <c r="BF660" s="17"/>
      <c r="BG660" s="17"/>
      <c r="BH660" s="17"/>
      <c r="BI660" s="17"/>
      <c r="BJ660" s="17"/>
      <c r="BK660" s="17"/>
      <c r="BL660" s="33"/>
      <c r="BM660" s="33"/>
      <c r="BN660" s="17"/>
      <c r="BO660" s="17"/>
      <c r="BP660" s="17"/>
      <c r="BQ660" s="17"/>
      <c r="BR660" s="17"/>
      <c r="BS660" s="17"/>
      <c r="BT660" s="33"/>
      <c r="BU660" s="33"/>
    </row>
    <row r="661" spans="58:73" ht="15">
      <c r="BF661" s="17"/>
      <c r="BG661" s="17"/>
      <c r="BH661" s="17"/>
      <c r="BI661" s="17"/>
      <c r="BJ661" s="17"/>
      <c r="BK661" s="17"/>
      <c r="BL661" s="33"/>
      <c r="BM661" s="33"/>
      <c r="BN661" s="17"/>
      <c r="BO661" s="17"/>
      <c r="BP661" s="17"/>
      <c r="BQ661" s="17"/>
      <c r="BR661" s="17"/>
      <c r="BS661" s="17"/>
      <c r="BT661" s="33"/>
      <c r="BU661" s="33"/>
    </row>
    <row r="662" spans="58:73" ht="15">
      <c r="BF662" s="17"/>
      <c r="BG662" s="17"/>
      <c r="BH662" s="17"/>
      <c r="BI662" s="17"/>
      <c r="BJ662" s="17"/>
      <c r="BK662" s="17"/>
      <c r="BL662" s="33"/>
      <c r="BM662" s="33"/>
      <c r="BN662" s="17"/>
      <c r="BO662" s="17"/>
      <c r="BP662" s="17"/>
      <c r="BQ662" s="17"/>
      <c r="BR662" s="17"/>
      <c r="BS662" s="17"/>
      <c r="BT662" s="33"/>
      <c r="BU662" s="33"/>
    </row>
    <row r="663" spans="58:73" ht="15">
      <c r="BF663" s="17"/>
      <c r="BG663" s="17"/>
      <c r="BH663" s="17"/>
      <c r="BI663" s="17"/>
      <c r="BJ663" s="17"/>
      <c r="BK663" s="17"/>
      <c r="BL663" s="33"/>
      <c r="BM663" s="33"/>
      <c r="BN663" s="17"/>
      <c r="BO663" s="17"/>
      <c r="BP663" s="17"/>
      <c r="BQ663" s="17"/>
      <c r="BR663" s="17"/>
      <c r="BS663" s="17"/>
      <c r="BT663" s="33"/>
      <c r="BU663" s="33"/>
    </row>
    <row r="664" spans="58:73" ht="15">
      <c r="BF664" s="17"/>
      <c r="BG664" s="17"/>
      <c r="BH664" s="17"/>
      <c r="BI664" s="17"/>
      <c r="BJ664" s="17"/>
      <c r="BK664" s="17"/>
      <c r="BL664" s="33"/>
      <c r="BM664" s="33"/>
      <c r="BN664" s="17"/>
      <c r="BO664" s="17"/>
      <c r="BP664" s="17"/>
      <c r="BQ664" s="17"/>
      <c r="BR664" s="17"/>
      <c r="BS664" s="17"/>
      <c r="BT664" s="33"/>
      <c r="BU664" s="33"/>
    </row>
    <row r="665" spans="58:73" ht="15">
      <c r="BF665" s="17"/>
      <c r="BG665" s="17"/>
      <c r="BH665" s="17"/>
      <c r="BI665" s="17"/>
      <c r="BJ665" s="17"/>
      <c r="BK665" s="17"/>
      <c r="BL665" s="33"/>
      <c r="BM665" s="33"/>
      <c r="BN665" s="17"/>
      <c r="BO665" s="17"/>
      <c r="BP665" s="17"/>
      <c r="BQ665" s="17"/>
      <c r="BR665" s="17"/>
      <c r="BS665" s="17"/>
      <c r="BT665" s="33"/>
      <c r="BU665" s="33"/>
    </row>
    <row r="666" spans="58:73" ht="15">
      <c r="BF666" s="17"/>
      <c r="BG666" s="17"/>
      <c r="BH666" s="17"/>
      <c r="BI666" s="17"/>
      <c r="BJ666" s="17"/>
      <c r="BK666" s="17"/>
      <c r="BL666" s="33"/>
      <c r="BM666" s="33"/>
      <c r="BN666" s="17"/>
      <c r="BO666" s="17"/>
      <c r="BP666" s="17"/>
      <c r="BQ666" s="17"/>
      <c r="BR666" s="17"/>
      <c r="BS666" s="17"/>
      <c r="BT666" s="33"/>
      <c r="BU666" s="33"/>
    </row>
    <row r="667" spans="58:73" ht="15">
      <c r="BF667" s="17"/>
      <c r="BG667" s="17"/>
      <c r="BH667" s="17"/>
      <c r="BI667" s="17"/>
      <c r="BJ667" s="17"/>
      <c r="BK667" s="17"/>
      <c r="BL667" s="33"/>
      <c r="BM667" s="33"/>
      <c r="BN667" s="17"/>
      <c r="BO667" s="17"/>
      <c r="BP667" s="17"/>
      <c r="BQ667" s="17"/>
      <c r="BR667" s="17"/>
      <c r="BS667" s="17"/>
      <c r="BT667" s="33"/>
      <c r="BU667" s="33"/>
    </row>
    <row r="668" spans="58:73" ht="15">
      <c r="BF668" s="17"/>
      <c r="BG668" s="17"/>
      <c r="BH668" s="17"/>
      <c r="BI668" s="17"/>
      <c r="BJ668" s="17"/>
      <c r="BK668" s="17"/>
      <c r="BL668" s="33"/>
      <c r="BM668" s="33"/>
      <c r="BN668" s="17"/>
      <c r="BO668" s="17"/>
      <c r="BP668" s="17"/>
      <c r="BQ668" s="17"/>
      <c r="BR668" s="17"/>
      <c r="BS668" s="17"/>
      <c r="BT668" s="33"/>
      <c r="BU668" s="33"/>
    </row>
    <row r="669" spans="58:73" ht="15">
      <c r="BF669" s="17"/>
      <c r="BG669" s="17"/>
      <c r="BH669" s="17"/>
      <c r="BI669" s="17"/>
      <c r="BJ669" s="17"/>
      <c r="BK669" s="17"/>
      <c r="BL669" s="33"/>
      <c r="BM669" s="33"/>
      <c r="BN669" s="17"/>
      <c r="BO669" s="17"/>
      <c r="BP669" s="17"/>
      <c r="BQ669" s="17"/>
      <c r="BR669" s="17"/>
      <c r="BS669" s="17"/>
      <c r="BT669" s="33"/>
      <c r="BU669" s="33"/>
    </row>
    <row r="670" spans="58:73" ht="15">
      <c r="BF670" s="17"/>
      <c r="BG670" s="17"/>
      <c r="BH670" s="17"/>
      <c r="BI670" s="17"/>
      <c r="BJ670" s="17"/>
      <c r="BK670" s="17"/>
      <c r="BL670" s="33"/>
      <c r="BM670" s="33"/>
      <c r="BN670" s="17"/>
      <c r="BO670" s="17"/>
      <c r="BP670" s="17"/>
      <c r="BQ670" s="17"/>
      <c r="BR670" s="17"/>
      <c r="BS670" s="17"/>
      <c r="BT670" s="33"/>
      <c r="BU670" s="33"/>
    </row>
    <row r="671" spans="58:73" ht="15">
      <c r="BF671" s="17"/>
      <c r="BG671" s="17"/>
      <c r="BH671" s="17"/>
      <c r="BI671" s="17"/>
      <c r="BJ671" s="17"/>
      <c r="BK671" s="17"/>
      <c r="BL671" s="33"/>
      <c r="BM671" s="33"/>
      <c r="BN671" s="17"/>
      <c r="BO671" s="17"/>
      <c r="BP671" s="17"/>
      <c r="BQ671" s="17"/>
      <c r="BR671" s="17"/>
      <c r="BS671" s="17"/>
      <c r="BT671" s="33"/>
      <c r="BU671" s="33"/>
    </row>
    <row r="672" spans="58:73" ht="15">
      <c r="BF672" s="17"/>
      <c r="BG672" s="17"/>
      <c r="BH672" s="17"/>
      <c r="BI672" s="17"/>
      <c r="BJ672" s="17"/>
      <c r="BK672" s="17"/>
      <c r="BL672" s="33"/>
      <c r="BM672" s="33"/>
      <c r="BN672" s="17"/>
      <c r="BO672" s="17"/>
      <c r="BP672" s="17"/>
      <c r="BQ672" s="17"/>
      <c r="BR672" s="17"/>
      <c r="BS672" s="17"/>
      <c r="BT672" s="33"/>
      <c r="BU672" s="33"/>
    </row>
    <row r="673" spans="58:73" ht="15">
      <c r="BF673" s="17"/>
      <c r="BG673" s="17"/>
      <c r="BH673" s="17"/>
      <c r="BI673" s="17"/>
      <c r="BJ673" s="17"/>
      <c r="BK673" s="17"/>
      <c r="BL673" s="33"/>
      <c r="BM673" s="33"/>
      <c r="BN673" s="17"/>
      <c r="BO673" s="17"/>
      <c r="BP673" s="17"/>
      <c r="BQ673" s="17"/>
      <c r="BR673" s="17"/>
      <c r="BS673" s="17"/>
      <c r="BT673" s="33"/>
      <c r="BU673" s="33"/>
    </row>
    <row r="674" spans="58:73" ht="15">
      <c r="BF674" s="17"/>
      <c r="BG674" s="17"/>
      <c r="BH674" s="17"/>
      <c r="BI674" s="17"/>
      <c r="BJ674" s="17"/>
      <c r="BK674" s="17"/>
      <c r="BL674" s="33"/>
      <c r="BM674" s="33"/>
      <c r="BN674" s="17"/>
      <c r="BO674" s="17"/>
      <c r="BP674" s="17"/>
      <c r="BQ674" s="17"/>
      <c r="BR674" s="17"/>
      <c r="BS674" s="17"/>
      <c r="BT674" s="33"/>
      <c r="BU674" s="33"/>
    </row>
    <row r="675" spans="58:73" ht="15">
      <c r="BF675" s="17"/>
      <c r="BG675" s="17"/>
      <c r="BH675" s="17"/>
      <c r="BI675" s="17"/>
      <c r="BJ675" s="17"/>
      <c r="BK675" s="17"/>
      <c r="BL675" s="33"/>
      <c r="BM675" s="33"/>
      <c r="BN675" s="17"/>
      <c r="BO675" s="17"/>
      <c r="BP675" s="17"/>
      <c r="BQ675" s="17"/>
      <c r="BR675" s="17"/>
      <c r="BS675" s="17"/>
      <c r="BT675" s="33"/>
      <c r="BU675" s="33"/>
    </row>
    <row r="676" spans="58:73" ht="15">
      <c r="BF676" s="17"/>
      <c r="BG676" s="17"/>
      <c r="BH676" s="17"/>
      <c r="BI676" s="17"/>
      <c r="BJ676" s="17"/>
      <c r="BK676" s="17"/>
      <c r="BL676" s="33"/>
      <c r="BM676" s="33"/>
      <c r="BN676" s="17"/>
      <c r="BO676" s="17"/>
      <c r="BP676" s="17"/>
      <c r="BQ676" s="17"/>
      <c r="BR676" s="17"/>
      <c r="BS676" s="17"/>
      <c r="BT676" s="33"/>
      <c r="BU676" s="33"/>
    </row>
    <row r="677" spans="58:73" ht="15">
      <c r="BF677" s="17"/>
      <c r="BG677" s="17"/>
      <c r="BH677" s="17"/>
      <c r="BI677" s="17"/>
      <c r="BJ677" s="17"/>
      <c r="BK677" s="17"/>
      <c r="BL677" s="33"/>
      <c r="BM677" s="33"/>
      <c r="BN677" s="17"/>
      <c r="BO677" s="17"/>
      <c r="BP677" s="17"/>
      <c r="BQ677" s="17"/>
      <c r="BR677" s="17"/>
      <c r="BS677" s="17"/>
      <c r="BT677" s="33"/>
      <c r="BU677" s="33"/>
    </row>
    <row r="678" spans="58:73" ht="15">
      <c r="BF678" s="17"/>
      <c r="BG678" s="17"/>
      <c r="BH678" s="17"/>
      <c r="BI678" s="17"/>
      <c r="BJ678" s="17"/>
      <c r="BK678" s="17"/>
      <c r="BL678" s="33"/>
      <c r="BM678" s="33"/>
      <c r="BN678" s="17"/>
      <c r="BO678" s="17"/>
      <c r="BP678" s="17"/>
      <c r="BQ678" s="17"/>
      <c r="BR678" s="17"/>
      <c r="BS678" s="17"/>
      <c r="BT678" s="33"/>
      <c r="BU678" s="33"/>
    </row>
    <row r="679" spans="58:73" ht="15">
      <c r="BF679" s="17"/>
      <c r="BG679" s="17"/>
      <c r="BH679" s="17"/>
      <c r="BI679" s="17"/>
      <c r="BJ679" s="17"/>
      <c r="BK679" s="17"/>
      <c r="BL679" s="33"/>
      <c r="BM679" s="33"/>
      <c r="BN679" s="17"/>
      <c r="BO679" s="17"/>
      <c r="BP679" s="17"/>
      <c r="BQ679" s="17"/>
      <c r="BR679" s="17"/>
      <c r="BS679" s="17"/>
      <c r="BT679" s="33"/>
      <c r="BU679" s="33"/>
    </row>
    <row r="680" spans="58:73" ht="15">
      <c r="BF680" s="17"/>
      <c r="BG680" s="17"/>
      <c r="BH680" s="17"/>
      <c r="BI680" s="17"/>
      <c r="BJ680" s="17"/>
      <c r="BK680" s="17"/>
      <c r="BL680" s="33"/>
      <c r="BM680" s="33"/>
      <c r="BN680" s="17"/>
      <c r="BO680" s="17"/>
      <c r="BP680" s="17"/>
      <c r="BQ680" s="17"/>
      <c r="BR680" s="17"/>
      <c r="BS680" s="17"/>
      <c r="BT680" s="33"/>
      <c r="BU680" s="33"/>
    </row>
    <row r="681" spans="58:73" ht="15">
      <c r="BF681" s="17"/>
      <c r="BG681" s="17"/>
      <c r="BH681" s="17"/>
      <c r="BI681" s="17"/>
      <c r="BJ681" s="17"/>
      <c r="BK681" s="17"/>
      <c r="BL681" s="33"/>
      <c r="BM681" s="33"/>
      <c r="BN681" s="17"/>
      <c r="BO681" s="17"/>
      <c r="BP681" s="17"/>
      <c r="BQ681" s="17"/>
      <c r="BR681" s="17"/>
      <c r="BS681" s="17"/>
      <c r="BT681" s="33"/>
      <c r="BU681" s="33"/>
    </row>
    <row r="682" spans="58:73" ht="15">
      <c r="BF682" s="17"/>
      <c r="BG682" s="17"/>
      <c r="BH682" s="17"/>
      <c r="BI682" s="17"/>
      <c r="BJ682" s="17"/>
      <c r="BK682" s="17"/>
      <c r="BL682" s="33"/>
      <c r="BM682" s="33"/>
      <c r="BN682" s="17"/>
      <c r="BO682" s="17"/>
      <c r="BP682" s="17"/>
      <c r="BQ682" s="17"/>
      <c r="BR682" s="17"/>
      <c r="BS682" s="17"/>
      <c r="BT682" s="33"/>
      <c r="BU682" s="33"/>
    </row>
    <row r="683" spans="58:73" ht="15">
      <c r="BF683" s="17"/>
      <c r="BG683" s="17"/>
      <c r="BH683" s="17"/>
      <c r="BI683" s="17"/>
      <c r="BJ683" s="17"/>
      <c r="BK683" s="17"/>
      <c r="BL683" s="33"/>
      <c r="BM683" s="33"/>
      <c r="BN683" s="17"/>
      <c r="BO683" s="17"/>
      <c r="BP683" s="17"/>
      <c r="BQ683" s="17"/>
      <c r="BR683" s="17"/>
      <c r="BS683" s="17"/>
      <c r="BT683" s="33"/>
      <c r="BU683" s="33"/>
    </row>
    <row r="684" spans="58:73" ht="15">
      <c r="BF684" s="17"/>
      <c r="BG684" s="17"/>
      <c r="BH684" s="17"/>
      <c r="BI684" s="17"/>
      <c r="BJ684" s="17"/>
      <c r="BK684" s="17"/>
      <c r="BL684" s="33"/>
      <c r="BM684" s="33"/>
      <c r="BN684" s="17"/>
      <c r="BO684" s="17"/>
      <c r="BP684" s="17"/>
      <c r="BQ684" s="17"/>
      <c r="BR684" s="17"/>
      <c r="BS684" s="17"/>
      <c r="BT684" s="33"/>
      <c r="BU684" s="33"/>
    </row>
    <row r="685" spans="58:73" ht="15">
      <c r="BF685" s="17"/>
      <c r="BG685" s="17"/>
      <c r="BH685" s="17"/>
      <c r="BI685" s="17"/>
      <c r="BJ685" s="17"/>
      <c r="BK685" s="17"/>
      <c r="BL685" s="33"/>
      <c r="BM685" s="33"/>
      <c r="BN685" s="17"/>
      <c r="BO685" s="17"/>
      <c r="BP685" s="17"/>
      <c r="BQ685" s="17"/>
      <c r="BR685" s="17"/>
      <c r="BS685" s="17"/>
      <c r="BT685" s="33"/>
      <c r="BU685" s="33"/>
    </row>
    <row r="686" spans="58:73" ht="15">
      <c r="BF686" s="17"/>
      <c r="BG686" s="17"/>
      <c r="BH686" s="17"/>
      <c r="BI686" s="17"/>
      <c r="BJ686" s="17"/>
      <c r="BK686" s="17"/>
      <c r="BL686" s="33"/>
      <c r="BM686" s="33"/>
      <c r="BN686" s="17"/>
      <c r="BO686" s="17"/>
      <c r="BP686" s="17"/>
      <c r="BQ686" s="17"/>
      <c r="BR686" s="17"/>
      <c r="BS686" s="17"/>
      <c r="BT686" s="33"/>
      <c r="BU686" s="33"/>
    </row>
    <row r="687" spans="58:73" ht="15">
      <c r="BF687" s="17"/>
      <c r="BG687" s="17"/>
      <c r="BH687" s="17"/>
      <c r="BI687" s="17"/>
      <c r="BJ687" s="17"/>
      <c r="BK687" s="17"/>
      <c r="BL687" s="33"/>
      <c r="BM687" s="33"/>
      <c r="BN687" s="17"/>
      <c r="BO687" s="17"/>
      <c r="BP687" s="17"/>
      <c r="BQ687" s="17"/>
      <c r="BR687" s="17"/>
      <c r="BS687" s="17"/>
      <c r="BT687" s="33"/>
      <c r="BU687" s="33"/>
    </row>
    <row r="688" spans="58:73" ht="15">
      <c r="BF688" s="17"/>
      <c r="BG688" s="17"/>
      <c r="BH688" s="17"/>
      <c r="BI688" s="17"/>
      <c r="BJ688" s="17"/>
      <c r="BK688" s="17"/>
      <c r="BL688" s="33"/>
      <c r="BM688" s="33"/>
      <c r="BN688" s="17"/>
      <c r="BO688" s="17"/>
      <c r="BP688" s="17"/>
      <c r="BQ688" s="17"/>
      <c r="BR688" s="17"/>
      <c r="BS688" s="17"/>
      <c r="BT688" s="33"/>
      <c r="BU688" s="33"/>
    </row>
    <row r="689" spans="58:73" ht="15">
      <c r="BF689" s="17"/>
      <c r="BG689" s="17"/>
      <c r="BH689" s="17"/>
      <c r="BI689" s="17"/>
      <c r="BJ689" s="17"/>
      <c r="BK689" s="17"/>
      <c r="BL689" s="33"/>
      <c r="BM689" s="33"/>
      <c r="BN689" s="17"/>
      <c r="BO689" s="17"/>
      <c r="BP689" s="17"/>
      <c r="BQ689" s="17"/>
      <c r="BR689" s="17"/>
      <c r="BS689" s="17"/>
      <c r="BT689" s="33"/>
      <c r="BU689" s="33"/>
    </row>
    <row r="690" spans="58:73" ht="15">
      <c r="BF690" s="17"/>
      <c r="BG690" s="17"/>
      <c r="BH690" s="17"/>
      <c r="BI690" s="17"/>
      <c r="BJ690" s="17"/>
      <c r="BK690" s="17"/>
      <c r="BL690" s="33"/>
      <c r="BM690" s="33"/>
      <c r="BN690" s="17"/>
      <c r="BO690" s="17"/>
      <c r="BP690" s="17"/>
      <c r="BQ690" s="17"/>
      <c r="BR690" s="17"/>
      <c r="BS690" s="17"/>
      <c r="BT690" s="33"/>
      <c r="BU690" s="33"/>
    </row>
    <row r="691" spans="58:73" ht="15">
      <c r="BF691" s="17"/>
      <c r="BG691" s="17"/>
      <c r="BH691" s="17"/>
      <c r="BI691" s="17"/>
      <c r="BJ691" s="17"/>
      <c r="BK691" s="17"/>
      <c r="BL691" s="33"/>
      <c r="BM691" s="33"/>
      <c r="BN691" s="17"/>
      <c r="BO691" s="17"/>
      <c r="BP691" s="17"/>
      <c r="BQ691" s="17"/>
      <c r="BR691" s="17"/>
      <c r="BS691" s="17"/>
      <c r="BT691" s="33"/>
      <c r="BU691" s="33"/>
    </row>
    <row r="692" spans="58:73" ht="15">
      <c r="BF692" s="17"/>
      <c r="BG692" s="17"/>
      <c r="BH692" s="17"/>
      <c r="BI692" s="17"/>
      <c r="BJ692" s="17"/>
      <c r="BK692" s="17"/>
      <c r="BL692" s="33"/>
      <c r="BM692" s="33"/>
      <c r="BN692" s="17"/>
      <c r="BO692" s="17"/>
      <c r="BP692" s="17"/>
      <c r="BQ692" s="17"/>
      <c r="BR692" s="17"/>
      <c r="BS692" s="17"/>
      <c r="BT692" s="33"/>
      <c r="BU692" s="33"/>
    </row>
    <row r="693" spans="58:73" ht="15">
      <c r="BF693" s="17"/>
      <c r="BG693" s="17"/>
      <c r="BH693" s="17"/>
      <c r="BI693" s="17"/>
      <c r="BJ693" s="17"/>
      <c r="BK693" s="17"/>
      <c r="BL693" s="33"/>
      <c r="BM693" s="33"/>
      <c r="BN693" s="17"/>
      <c r="BO693" s="17"/>
      <c r="BP693" s="17"/>
      <c r="BQ693" s="17"/>
      <c r="BR693" s="17"/>
      <c r="BS693" s="17"/>
      <c r="BT693" s="33"/>
      <c r="BU693" s="33"/>
    </row>
    <row r="694" spans="58:73" ht="15">
      <c r="BF694" s="17"/>
      <c r="BG694" s="17"/>
      <c r="BH694" s="17"/>
      <c r="BI694" s="17"/>
      <c r="BJ694" s="17"/>
      <c r="BK694" s="17"/>
      <c r="BL694" s="33"/>
      <c r="BM694" s="33"/>
      <c r="BN694" s="17"/>
      <c r="BO694" s="17"/>
      <c r="BP694" s="17"/>
      <c r="BQ694" s="17"/>
      <c r="BR694" s="17"/>
      <c r="BS694" s="17"/>
      <c r="BT694" s="33"/>
      <c r="BU694" s="33"/>
    </row>
    <row r="695" spans="58:73" ht="15">
      <c r="BF695" s="17"/>
      <c r="BG695" s="17"/>
      <c r="BH695" s="17"/>
      <c r="BI695" s="17"/>
      <c r="BJ695" s="17"/>
      <c r="BK695" s="17"/>
      <c r="BL695" s="33"/>
      <c r="BM695" s="33"/>
      <c r="BN695" s="17"/>
      <c r="BO695" s="17"/>
      <c r="BP695" s="17"/>
      <c r="BQ695" s="17"/>
      <c r="BR695" s="17"/>
      <c r="BS695" s="17"/>
      <c r="BT695" s="33"/>
      <c r="BU695" s="33"/>
    </row>
    <row r="696" spans="58:73" ht="15">
      <c r="BF696" s="17"/>
      <c r="BG696" s="17"/>
      <c r="BH696" s="17"/>
      <c r="BI696" s="17"/>
      <c r="BJ696" s="17"/>
      <c r="BK696" s="17"/>
      <c r="BL696" s="33"/>
      <c r="BM696" s="33"/>
      <c r="BN696" s="17"/>
      <c r="BO696" s="17"/>
      <c r="BP696" s="17"/>
      <c r="BQ696" s="17"/>
      <c r="BR696" s="17"/>
      <c r="BS696" s="17"/>
      <c r="BT696" s="33"/>
      <c r="BU696" s="33"/>
    </row>
    <row r="697" spans="58:73" ht="15">
      <c r="BF697" s="17"/>
      <c r="BG697" s="17"/>
      <c r="BH697" s="17"/>
      <c r="BI697" s="17"/>
      <c r="BJ697" s="17"/>
      <c r="BK697" s="17"/>
      <c r="BL697" s="33"/>
      <c r="BM697" s="33"/>
      <c r="BN697" s="17"/>
      <c r="BO697" s="17"/>
      <c r="BP697" s="17"/>
      <c r="BQ697" s="17"/>
      <c r="BR697" s="17"/>
      <c r="BS697" s="17"/>
      <c r="BT697" s="33"/>
      <c r="BU697" s="33"/>
    </row>
    <row r="698" spans="58:73" ht="15">
      <c r="BF698" s="17"/>
      <c r="BG698" s="17"/>
      <c r="BH698" s="17"/>
      <c r="BI698" s="17"/>
      <c r="BJ698" s="17"/>
      <c r="BK698" s="17"/>
      <c r="BL698" s="33"/>
      <c r="BM698" s="33"/>
      <c r="BN698" s="17"/>
      <c r="BO698" s="17"/>
      <c r="BP698" s="17"/>
      <c r="BQ698" s="17"/>
      <c r="BR698" s="17"/>
      <c r="BS698" s="17"/>
      <c r="BT698" s="33"/>
      <c r="BU698" s="33"/>
    </row>
    <row r="699" spans="58:73" ht="15">
      <c r="BF699" s="17"/>
      <c r="BG699" s="17"/>
      <c r="BH699" s="17"/>
      <c r="BI699" s="17"/>
      <c r="BJ699" s="17"/>
      <c r="BK699" s="17"/>
      <c r="BL699" s="33"/>
      <c r="BM699" s="33"/>
      <c r="BN699" s="17"/>
      <c r="BO699" s="17"/>
      <c r="BP699" s="17"/>
      <c r="BQ699" s="17"/>
      <c r="BR699" s="17"/>
      <c r="BS699" s="17"/>
      <c r="BT699" s="33"/>
      <c r="BU699" s="33"/>
    </row>
    <row r="700" spans="58:73" ht="15">
      <c r="BF700" s="17"/>
      <c r="BG700" s="17"/>
      <c r="BH700" s="17"/>
      <c r="BI700" s="17"/>
      <c r="BJ700" s="17"/>
      <c r="BK700" s="17"/>
      <c r="BL700" s="33"/>
      <c r="BM700" s="33"/>
      <c r="BN700" s="17"/>
      <c r="BO700" s="17"/>
      <c r="BP700" s="17"/>
      <c r="BQ700" s="17"/>
      <c r="BR700" s="17"/>
      <c r="BS700" s="17"/>
      <c r="BT700" s="33"/>
      <c r="BU700" s="33"/>
    </row>
    <row r="701" spans="58:73" ht="15">
      <c r="BF701" s="17"/>
      <c r="BG701" s="17"/>
      <c r="BH701" s="17"/>
      <c r="BI701" s="17"/>
      <c r="BJ701" s="17"/>
      <c r="BK701" s="17"/>
      <c r="BL701" s="33"/>
      <c r="BM701" s="33"/>
      <c r="BN701" s="17"/>
      <c r="BO701" s="17"/>
      <c r="BP701" s="17"/>
      <c r="BQ701" s="17"/>
      <c r="BR701" s="17"/>
      <c r="BS701" s="17"/>
      <c r="BT701" s="33"/>
      <c r="BU701" s="33"/>
    </row>
    <row r="702" spans="58:73" ht="15">
      <c r="BF702" s="17"/>
      <c r="BG702" s="17"/>
      <c r="BH702" s="17"/>
      <c r="BI702" s="17"/>
      <c r="BJ702" s="17"/>
      <c r="BK702" s="17"/>
      <c r="BL702" s="33"/>
      <c r="BM702" s="33"/>
      <c r="BN702" s="17"/>
      <c r="BO702" s="17"/>
      <c r="BP702" s="17"/>
      <c r="BQ702" s="17"/>
      <c r="BR702" s="17"/>
      <c r="BS702" s="17"/>
      <c r="BT702" s="33"/>
      <c r="BU702" s="33"/>
    </row>
    <row r="703" spans="58:73" ht="15">
      <c r="BF703" s="17"/>
      <c r="BG703" s="17"/>
      <c r="BH703" s="17"/>
      <c r="BI703" s="17"/>
      <c r="BJ703" s="17"/>
      <c r="BK703" s="17"/>
      <c r="BL703" s="33"/>
      <c r="BM703" s="33"/>
      <c r="BN703" s="17"/>
      <c r="BO703" s="17"/>
      <c r="BP703" s="17"/>
      <c r="BQ703" s="17"/>
      <c r="BR703" s="17"/>
      <c r="BS703" s="17"/>
      <c r="BT703" s="33"/>
      <c r="BU703" s="33"/>
    </row>
    <row r="704" spans="58:73" ht="15">
      <c r="BF704" s="17"/>
      <c r="BG704" s="17"/>
      <c r="BH704" s="17"/>
      <c r="BI704" s="17"/>
      <c r="BJ704" s="17"/>
      <c r="BK704" s="17"/>
      <c r="BL704" s="33"/>
      <c r="BM704" s="33"/>
      <c r="BN704" s="17"/>
      <c r="BO704" s="17"/>
      <c r="BP704" s="17"/>
      <c r="BQ704" s="17"/>
      <c r="BR704" s="17"/>
      <c r="BS704" s="17"/>
      <c r="BT704" s="33"/>
      <c r="BU704" s="33"/>
    </row>
    <row r="705" spans="58:73" ht="15">
      <c r="BF705" s="17"/>
      <c r="BG705" s="17"/>
      <c r="BH705" s="17"/>
      <c r="BI705" s="17"/>
      <c r="BJ705" s="17"/>
      <c r="BK705" s="17"/>
      <c r="BL705" s="33"/>
      <c r="BM705" s="33"/>
      <c r="BN705" s="17"/>
      <c r="BO705" s="17"/>
      <c r="BP705" s="17"/>
      <c r="BQ705" s="17"/>
      <c r="BR705" s="17"/>
      <c r="BS705" s="17"/>
      <c r="BT705" s="33"/>
      <c r="BU705" s="33"/>
    </row>
    <row r="706" spans="58:73" ht="15">
      <c r="BF706" s="17"/>
      <c r="BG706" s="17"/>
      <c r="BH706" s="17"/>
      <c r="BI706" s="17"/>
      <c r="BJ706" s="17"/>
      <c r="BK706" s="17"/>
      <c r="BL706" s="33"/>
      <c r="BM706" s="33"/>
      <c r="BN706" s="17"/>
      <c r="BO706" s="17"/>
      <c r="BP706" s="17"/>
      <c r="BQ706" s="17"/>
      <c r="BR706" s="17"/>
      <c r="BS706" s="17"/>
      <c r="BT706" s="33"/>
      <c r="BU706" s="33"/>
    </row>
    <row r="707" spans="58:73" ht="15">
      <c r="BF707" s="17"/>
      <c r="BG707" s="17"/>
      <c r="BH707" s="17"/>
      <c r="BI707" s="17"/>
      <c r="BJ707" s="17"/>
      <c r="BK707" s="17"/>
      <c r="BL707" s="33"/>
      <c r="BM707" s="33"/>
      <c r="BN707" s="17"/>
      <c r="BO707" s="17"/>
      <c r="BP707" s="17"/>
      <c r="BQ707" s="17"/>
      <c r="BR707" s="17"/>
      <c r="BS707" s="17"/>
      <c r="BT707" s="33"/>
      <c r="BU707" s="33"/>
    </row>
    <row r="708" spans="58:73" ht="15">
      <c r="BF708" s="17"/>
      <c r="BG708" s="17"/>
      <c r="BH708" s="17"/>
      <c r="BI708" s="17"/>
      <c r="BJ708" s="17"/>
      <c r="BK708" s="17"/>
      <c r="BL708" s="33"/>
      <c r="BM708" s="33"/>
      <c r="BN708" s="17"/>
      <c r="BO708" s="17"/>
      <c r="BP708" s="17"/>
      <c r="BQ708" s="17"/>
      <c r="BR708" s="17"/>
      <c r="BS708" s="17"/>
      <c r="BT708" s="33"/>
      <c r="BU708" s="33"/>
    </row>
    <row r="709" spans="58:73" ht="15">
      <c r="BF709" s="17"/>
      <c r="BG709" s="17"/>
      <c r="BH709" s="17"/>
      <c r="BI709" s="17"/>
      <c r="BJ709" s="17"/>
      <c r="BK709" s="17"/>
      <c r="BL709" s="33"/>
      <c r="BM709" s="33"/>
      <c r="BN709" s="17"/>
      <c r="BO709" s="17"/>
      <c r="BP709" s="17"/>
      <c r="BQ709" s="17"/>
      <c r="BR709" s="17"/>
      <c r="BS709" s="17"/>
      <c r="BT709" s="33"/>
      <c r="BU709" s="33"/>
    </row>
    <row r="710" spans="58:73" ht="15">
      <c r="BF710" s="17"/>
      <c r="BG710" s="17"/>
      <c r="BH710" s="17"/>
      <c r="BI710" s="17"/>
      <c r="BJ710" s="17"/>
      <c r="BK710" s="17"/>
      <c r="BL710" s="33"/>
      <c r="BM710" s="33"/>
      <c r="BN710" s="17"/>
      <c r="BO710" s="17"/>
      <c r="BP710" s="17"/>
      <c r="BQ710" s="17"/>
      <c r="BR710" s="17"/>
      <c r="BS710" s="17"/>
      <c r="BT710" s="33"/>
      <c r="BU710" s="33"/>
    </row>
    <row r="711" spans="58:73" ht="15">
      <c r="BF711" s="17"/>
      <c r="BG711" s="17"/>
      <c r="BH711" s="17"/>
      <c r="BI711" s="17"/>
      <c r="BJ711" s="17"/>
      <c r="BK711" s="17"/>
      <c r="BL711" s="33"/>
      <c r="BM711" s="33"/>
      <c r="BN711" s="17"/>
      <c r="BO711" s="17"/>
      <c r="BP711" s="17"/>
      <c r="BQ711" s="17"/>
      <c r="BR711" s="17"/>
      <c r="BS711" s="17"/>
      <c r="BT711" s="33"/>
      <c r="BU711" s="33"/>
    </row>
    <row r="712" spans="58:73" ht="15">
      <c r="BF712" s="17"/>
      <c r="BG712" s="17"/>
      <c r="BH712" s="17"/>
      <c r="BI712" s="17"/>
      <c r="BJ712" s="17"/>
      <c r="BK712" s="17"/>
      <c r="BL712" s="33"/>
      <c r="BM712" s="33"/>
      <c r="BN712" s="17"/>
      <c r="BO712" s="17"/>
      <c r="BP712" s="17"/>
      <c r="BQ712" s="17"/>
      <c r="BR712" s="17"/>
      <c r="BS712" s="17"/>
      <c r="BT712" s="33"/>
      <c r="BU712" s="33"/>
    </row>
    <row r="713" spans="58:73" ht="15">
      <c r="BF713" s="17"/>
      <c r="BG713" s="17"/>
      <c r="BH713" s="17"/>
      <c r="BI713" s="17"/>
      <c r="BJ713" s="17"/>
      <c r="BK713" s="17"/>
      <c r="BL713" s="33"/>
      <c r="BM713" s="33"/>
      <c r="BN713" s="17"/>
      <c r="BO713" s="17"/>
      <c r="BP713" s="17"/>
      <c r="BQ713" s="17"/>
      <c r="BR713" s="17"/>
      <c r="BS713" s="17"/>
      <c r="BT713" s="33"/>
      <c r="BU713" s="33"/>
    </row>
    <row r="714" spans="58:73" ht="15">
      <c r="BF714" s="17"/>
      <c r="BG714" s="17"/>
      <c r="BH714" s="17"/>
      <c r="BI714" s="17"/>
      <c r="BJ714" s="17"/>
      <c r="BK714" s="17"/>
      <c r="BL714" s="33"/>
      <c r="BM714" s="33"/>
      <c r="BN714" s="17"/>
      <c r="BO714" s="17"/>
      <c r="BP714" s="17"/>
      <c r="BQ714" s="17"/>
      <c r="BR714" s="17"/>
      <c r="BS714" s="17"/>
      <c r="BT714" s="33"/>
      <c r="BU714" s="33"/>
    </row>
    <row r="715" spans="58:73" ht="15">
      <c r="BF715" s="17"/>
      <c r="BG715" s="17"/>
      <c r="BH715" s="17"/>
      <c r="BI715" s="17"/>
      <c r="BJ715" s="17"/>
      <c r="BK715" s="17"/>
      <c r="BL715" s="33"/>
      <c r="BM715" s="33"/>
      <c r="BN715" s="17"/>
      <c r="BO715" s="17"/>
      <c r="BP715" s="17"/>
      <c r="BQ715" s="17"/>
      <c r="BR715" s="17"/>
      <c r="BS715" s="17"/>
      <c r="BT715" s="33"/>
      <c r="BU715" s="33"/>
    </row>
    <row r="716" spans="58:73" ht="15">
      <c r="BF716" s="17"/>
      <c r="BG716" s="17"/>
      <c r="BH716" s="17"/>
      <c r="BI716" s="17"/>
      <c r="BJ716" s="17"/>
      <c r="BK716" s="17"/>
      <c r="BL716" s="33"/>
      <c r="BM716" s="33"/>
      <c r="BN716" s="17"/>
      <c r="BO716" s="17"/>
      <c r="BP716" s="17"/>
      <c r="BQ716" s="17"/>
      <c r="BR716" s="17"/>
      <c r="BS716" s="17"/>
      <c r="BT716" s="33"/>
      <c r="BU716" s="33"/>
    </row>
    <row r="717" spans="58:73" ht="15">
      <c r="BF717" s="17"/>
      <c r="BG717" s="17"/>
      <c r="BH717" s="17"/>
      <c r="BI717" s="17"/>
      <c r="BJ717" s="17"/>
      <c r="BK717" s="17"/>
      <c r="BL717" s="33"/>
      <c r="BM717" s="33"/>
      <c r="BN717" s="17"/>
      <c r="BO717" s="17"/>
      <c r="BP717" s="17"/>
      <c r="BQ717" s="17"/>
      <c r="BR717" s="17"/>
      <c r="BS717" s="17"/>
      <c r="BT717" s="33"/>
      <c r="BU717" s="33"/>
    </row>
    <row r="718" spans="58:73" ht="15">
      <c r="BF718" s="17"/>
      <c r="BG718" s="17"/>
      <c r="BH718" s="17"/>
      <c r="BI718" s="17"/>
      <c r="BJ718" s="17"/>
      <c r="BK718" s="17"/>
      <c r="BL718" s="33"/>
      <c r="BM718" s="33"/>
      <c r="BN718" s="17"/>
      <c r="BO718" s="17"/>
      <c r="BP718" s="17"/>
      <c r="BQ718" s="17"/>
      <c r="BR718" s="17"/>
      <c r="BS718" s="17"/>
      <c r="BT718" s="33"/>
      <c r="BU718" s="33"/>
    </row>
    <row r="719" spans="58:73" ht="15">
      <c r="BF719" s="17"/>
      <c r="BG719" s="17"/>
      <c r="BH719" s="17"/>
      <c r="BI719" s="17"/>
      <c r="BJ719" s="17"/>
      <c r="BK719" s="17"/>
      <c r="BL719" s="33"/>
      <c r="BM719" s="33"/>
      <c r="BN719" s="17"/>
      <c r="BO719" s="17"/>
      <c r="BP719" s="17"/>
      <c r="BQ719" s="17"/>
      <c r="BR719" s="17"/>
      <c r="BS719" s="17"/>
      <c r="BT719" s="33"/>
      <c r="BU719" s="33"/>
    </row>
    <row r="720" spans="58:73" ht="15">
      <c r="BF720" s="17"/>
      <c r="BG720" s="17"/>
      <c r="BH720" s="17"/>
      <c r="BI720" s="17"/>
      <c r="BJ720" s="17"/>
      <c r="BK720" s="17"/>
      <c r="BL720" s="33"/>
      <c r="BM720" s="33"/>
      <c r="BN720" s="17"/>
      <c r="BO720" s="17"/>
      <c r="BP720" s="17"/>
      <c r="BQ720" s="17"/>
      <c r="BR720" s="17"/>
      <c r="BS720" s="17"/>
      <c r="BT720" s="33"/>
      <c r="BU720" s="33"/>
    </row>
    <row r="721" spans="58:73" ht="15">
      <c r="BF721" s="17"/>
      <c r="BG721" s="17"/>
      <c r="BH721" s="17"/>
      <c r="BI721" s="17"/>
      <c r="BJ721" s="17"/>
      <c r="BK721" s="17"/>
      <c r="BL721" s="33"/>
      <c r="BM721" s="33"/>
      <c r="BN721" s="17"/>
      <c r="BO721" s="17"/>
      <c r="BP721" s="17"/>
      <c r="BQ721" s="17"/>
      <c r="BR721" s="17"/>
      <c r="BS721" s="17"/>
      <c r="BT721" s="33"/>
      <c r="BU721" s="33"/>
    </row>
    <row r="722" spans="58:73" ht="15">
      <c r="BF722" s="17"/>
      <c r="BG722" s="17"/>
      <c r="BH722" s="17"/>
      <c r="BI722" s="17"/>
      <c r="BJ722" s="17"/>
      <c r="BK722" s="17"/>
      <c r="BL722" s="33"/>
      <c r="BM722" s="33"/>
      <c r="BN722" s="17"/>
      <c r="BO722" s="17"/>
      <c r="BP722" s="17"/>
      <c r="BQ722" s="17"/>
      <c r="BR722" s="17"/>
      <c r="BS722" s="17"/>
      <c r="BT722" s="33"/>
      <c r="BU722" s="33"/>
    </row>
    <row r="723" spans="58:73" ht="15">
      <c r="BF723" s="17"/>
      <c r="BG723" s="17"/>
      <c r="BH723" s="17"/>
      <c r="BI723" s="17"/>
      <c r="BJ723" s="17"/>
      <c r="BK723" s="17"/>
      <c r="BL723" s="33"/>
      <c r="BM723" s="33"/>
      <c r="BN723" s="17"/>
      <c r="BO723" s="17"/>
      <c r="BP723" s="17"/>
      <c r="BQ723" s="17"/>
      <c r="BR723" s="17"/>
      <c r="BS723" s="17"/>
      <c r="BT723" s="33"/>
      <c r="BU723" s="33"/>
    </row>
    <row r="724" spans="58:73" ht="15">
      <c r="BF724" s="17"/>
      <c r="BG724" s="17"/>
      <c r="BH724" s="17"/>
      <c r="BI724" s="17"/>
      <c r="BJ724" s="17"/>
      <c r="BK724" s="17"/>
      <c r="BL724" s="33"/>
      <c r="BM724" s="33"/>
      <c r="BN724" s="17"/>
      <c r="BO724" s="17"/>
      <c r="BP724" s="17"/>
      <c r="BQ724" s="17"/>
      <c r="BR724" s="17"/>
      <c r="BS724" s="17"/>
      <c r="BT724" s="33"/>
      <c r="BU724" s="33"/>
    </row>
    <row r="725" spans="58:73" ht="15">
      <c r="BF725" s="17"/>
      <c r="BG725" s="17"/>
      <c r="BH725" s="17"/>
      <c r="BI725" s="17"/>
      <c r="BJ725" s="17"/>
      <c r="BK725" s="17"/>
      <c r="BL725" s="33"/>
      <c r="BM725" s="33"/>
      <c r="BN725" s="17"/>
      <c r="BO725" s="17"/>
      <c r="BP725" s="17"/>
      <c r="BQ725" s="17"/>
      <c r="BR725" s="17"/>
      <c r="BS725" s="17"/>
      <c r="BT725" s="33"/>
      <c r="BU725" s="33"/>
    </row>
    <row r="726" spans="58:73" ht="15">
      <c r="BF726" s="17"/>
      <c r="BG726" s="17"/>
      <c r="BH726" s="17"/>
      <c r="BI726" s="17"/>
      <c r="BJ726" s="17"/>
      <c r="BK726" s="17"/>
      <c r="BL726" s="33"/>
      <c r="BM726" s="33"/>
      <c r="BN726" s="17"/>
      <c r="BO726" s="17"/>
      <c r="BP726" s="17"/>
      <c r="BQ726" s="17"/>
      <c r="BR726" s="17"/>
      <c r="BS726" s="17"/>
      <c r="BT726" s="33"/>
      <c r="BU726" s="33"/>
    </row>
    <row r="727" spans="58:73" ht="15">
      <c r="BF727" s="17"/>
      <c r="BG727" s="17"/>
      <c r="BH727" s="17"/>
      <c r="BI727" s="17"/>
      <c r="BJ727" s="17"/>
      <c r="BK727" s="17"/>
      <c r="BL727" s="33"/>
      <c r="BM727" s="33"/>
      <c r="BN727" s="17"/>
      <c r="BO727" s="17"/>
      <c r="BP727" s="17"/>
      <c r="BQ727" s="17"/>
      <c r="BR727" s="17"/>
      <c r="BS727" s="17"/>
      <c r="BT727" s="33"/>
      <c r="BU727" s="33"/>
    </row>
    <row r="728" spans="58:73" ht="15">
      <c r="BF728" s="17"/>
      <c r="BG728" s="17"/>
      <c r="BH728" s="17"/>
      <c r="BI728" s="17"/>
      <c r="BJ728" s="17"/>
      <c r="BK728" s="17"/>
      <c r="BL728" s="33"/>
      <c r="BM728" s="33"/>
      <c r="BN728" s="17"/>
      <c r="BO728" s="17"/>
      <c r="BP728" s="17"/>
      <c r="BQ728" s="17"/>
      <c r="BR728" s="17"/>
      <c r="BS728" s="17"/>
      <c r="BT728" s="33"/>
      <c r="BU728" s="33"/>
    </row>
    <row r="729" spans="58:73" ht="15">
      <c r="BF729" s="17"/>
      <c r="BG729" s="17"/>
      <c r="BH729" s="17"/>
      <c r="BI729" s="17"/>
      <c r="BJ729" s="17"/>
      <c r="BK729" s="17"/>
      <c r="BL729" s="33"/>
      <c r="BM729" s="33"/>
      <c r="BN729" s="17"/>
      <c r="BO729" s="17"/>
      <c r="BP729" s="17"/>
      <c r="BQ729" s="17"/>
      <c r="BR729" s="17"/>
      <c r="BS729" s="17"/>
      <c r="BT729" s="33"/>
      <c r="BU729" s="33"/>
    </row>
    <row r="730" spans="58:73" ht="15">
      <c r="BF730" s="17"/>
      <c r="BG730" s="17"/>
      <c r="BH730" s="17"/>
      <c r="BI730" s="17"/>
      <c r="BJ730" s="17"/>
      <c r="BK730" s="17"/>
      <c r="BL730" s="33"/>
      <c r="BM730" s="33"/>
      <c r="BN730" s="17"/>
      <c r="BO730" s="17"/>
      <c r="BP730" s="17"/>
      <c r="BQ730" s="17"/>
      <c r="BR730" s="17"/>
      <c r="BS730" s="17"/>
      <c r="BT730" s="33"/>
      <c r="BU730" s="33"/>
    </row>
    <row r="731" spans="58:73" ht="15">
      <c r="BF731" s="17"/>
      <c r="BG731" s="17"/>
      <c r="BH731" s="17"/>
      <c r="BI731" s="17"/>
      <c r="BJ731" s="17"/>
      <c r="BK731" s="17"/>
      <c r="BL731" s="33"/>
      <c r="BM731" s="33"/>
      <c r="BN731" s="17"/>
      <c r="BO731" s="17"/>
      <c r="BP731" s="17"/>
      <c r="BQ731" s="17"/>
      <c r="BR731" s="17"/>
      <c r="BS731" s="17"/>
      <c r="BT731" s="33"/>
      <c r="BU731" s="33"/>
    </row>
    <row r="732" spans="58:73" ht="15">
      <c r="BF732" s="17"/>
      <c r="BG732" s="17"/>
      <c r="BH732" s="17"/>
      <c r="BI732" s="17"/>
      <c r="BJ732" s="17"/>
      <c r="BK732" s="17"/>
      <c r="BL732" s="33"/>
      <c r="BM732" s="33"/>
      <c r="BN732" s="17"/>
      <c r="BO732" s="17"/>
      <c r="BP732" s="17"/>
      <c r="BQ732" s="17"/>
      <c r="BR732" s="17"/>
      <c r="BS732" s="17"/>
      <c r="BT732" s="33"/>
      <c r="BU732" s="33"/>
    </row>
    <row r="733" spans="58:73" ht="15">
      <c r="BF733" s="17"/>
      <c r="BG733" s="17"/>
      <c r="BH733" s="17"/>
      <c r="BI733" s="17"/>
      <c r="BJ733" s="17"/>
      <c r="BK733" s="17"/>
      <c r="BL733" s="33"/>
      <c r="BM733" s="33"/>
      <c r="BN733" s="17"/>
      <c r="BO733" s="17"/>
      <c r="BP733" s="17"/>
      <c r="BQ733" s="17"/>
      <c r="BR733" s="17"/>
      <c r="BS733" s="17"/>
      <c r="BT733" s="33"/>
      <c r="BU733" s="33"/>
    </row>
    <row r="734" spans="58:73" ht="15">
      <c r="BF734" s="17"/>
      <c r="BG734" s="17"/>
      <c r="BH734" s="17"/>
      <c r="BI734" s="17"/>
      <c r="BJ734" s="17"/>
      <c r="BK734" s="17"/>
      <c r="BL734" s="33"/>
      <c r="BM734" s="33"/>
      <c r="BN734" s="17"/>
      <c r="BO734" s="17"/>
      <c r="BP734" s="17"/>
      <c r="BQ734" s="17"/>
      <c r="BR734" s="17"/>
      <c r="BS734" s="17"/>
      <c r="BT734" s="33"/>
      <c r="BU734" s="33"/>
    </row>
    <row r="735" spans="58:73" ht="15">
      <c r="BF735" s="17"/>
      <c r="BG735" s="17"/>
      <c r="BH735" s="17"/>
      <c r="BI735" s="17"/>
      <c r="BJ735" s="17"/>
      <c r="BK735" s="17"/>
      <c r="BL735" s="33"/>
      <c r="BM735" s="33"/>
      <c r="BN735" s="17"/>
      <c r="BO735" s="17"/>
      <c r="BP735" s="17"/>
      <c r="BQ735" s="17"/>
      <c r="BR735" s="17"/>
      <c r="BS735" s="17"/>
      <c r="BT735" s="33"/>
      <c r="BU735" s="33"/>
    </row>
    <row r="736" spans="58:73" ht="15">
      <c r="BF736" s="17"/>
      <c r="BG736" s="17"/>
      <c r="BH736" s="17"/>
      <c r="BI736" s="17"/>
      <c r="BJ736" s="17"/>
      <c r="BK736" s="17"/>
      <c r="BL736" s="33"/>
      <c r="BM736" s="33"/>
      <c r="BN736" s="17"/>
      <c r="BO736" s="17"/>
      <c r="BP736" s="17"/>
      <c r="BQ736" s="17"/>
      <c r="BR736" s="17"/>
      <c r="BS736" s="17"/>
      <c r="BT736" s="33"/>
      <c r="BU736" s="33"/>
    </row>
    <row r="737" spans="58:73" ht="15">
      <c r="BF737" s="17"/>
      <c r="BG737" s="17"/>
      <c r="BH737" s="17"/>
      <c r="BI737" s="17"/>
      <c r="BJ737" s="17"/>
      <c r="BK737" s="17"/>
      <c r="BL737" s="33"/>
      <c r="BM737" s="33"/>
      <c r="BN737" s="17"/>
      <c r="BO737" s="17"/>
      <c r="BP737" s="17"/>
      <c r="BQ737" s="17"/>
      <c r="BR737" s="17"/>
      <c r="BS737" s="17"/>
      <c r="BT737" s="33"/>
      <c r="BU737" s="33"/>
    </row>
    <row r="738" spans="58:73" ht="15">
      <c r="BF738" s="17"/>
      <c r="BG738" s="17"/>
      <c r="BH738" s="17"/>
      <c r="BI738" s="17"/>
      <c r="BJ738" s="17"/>
      <c r="BK738" s="17"/>
      <c r="BL738" s="33"/>
      <c r="BM738" s="33"/>
      <c r="BN738" s="17"/>
      <c r="BO738" s="17"/>
      <c r="BP738" s="17"/>
      <c r="BQ738" s="17"/>
      <c r="BR738" s="17"/>
      <c r="BS738" s="17"/>
      <c r="BT738" s="33"/>
      <c r="BU738" s="33"/>
    </row>
    <row r="739" spans="58:73" ht="15">
      <c r="BF739" s="17"/>
      <c r="BG739" s="17"/>
      <c r="BH739" s="17"/>
      <c r="BI739" s="17"/>
      <c r="BJ739" s="17"/>
      <c r="BK739" s="17"/>
      <c r="BL739" s="33"/>
      <c r="BM739" s="33"/>
      <c r="BN739" s="17"/>
      <c r="BO739" s="17"/>
      <c r="BP739" s="17"/>
      <c r="BQ739" s="17"/>
      <c r="BR739" s="17"/>
      <c r="BS739" s="17"/>
      <c r="BT739" s="33"/>
      <c r="BU739" s="33"/>
    </row>
    <row r="740" spans="58:73" ht="15">
      <c r="BF740" s="17"/>
      <c r="BG740" s="17"/>
      <c r="BH740" s="17"/>
      <c r="BI740" s="17"/>
      <c r="BJ740" s="17"/>
      <c r="BK740" s="17"/>
      <c r="BL740" s="33"/>
      <c r="BM740" s="33"/>
      <c r="BN740" s="17"/>
      <c r="BO740" s="17"/>
      <c r="BP740" s="17"/>
      <c r="BQ740" s="17"/>
      <c r="BR740" s="17"/>
      <c r="BS740" s="17"/>
      <c r="BT740" s="33"/>
      <c r="BU740" s="33"/>
    </row>
    <row r="741" spans="58:73" ht="15">
      <c r="BF741" s="17"/>
      <c r="BG741" s="17"/>
      <c r="BH741" s="17"/>
      <c r="BI741" s="17"/>
      <c r="BJ741" s="17"/>
      <c r="BK741" s="17"/>
      <c r="BL741" s="33"/>
      <c r="BM741" s="33"/>
      <c r="BN741" s="17"/>
      <c r="BO741" s="17"/>
      <c r="BP741" s="17"/>
      <c r="BQ741" s="17"/>
      <c r="BR741" s="17"/>
      <c r="BS741" s="17"/>
      <c r="BT741" s="33"/>
      <c r="BU741" s="33"/>
    </row>
    <row r="742" spans="58:73" ht="15">
      <c r="BF742" s="17"/>
      <c r="BG742" s="17"/>
      <c r="BH742" s="17"/>
      <c r="BI742" s="17"/>
      <c r="BJ742" s="17"/>
      <c r="BK742" s="17"/>
      <c r="BL742" s="33"/>
      <c r="BM742" s="33"/>
      <c r="BN742" s="17"/>
      <c r="BO742" s="17"/>
      <c r="BP742" s="17"/>
      <c r="BQ742" s="17"/>
      <c r="BR742" s="17"/>
      <c r="BS742" s="17"/>
      <c r="BT742" s="33"/>
      <c r="BU742" s="33"/>
    </row>
    <row r="743" spans="58:73" ht="15">
      <c r="BF743" s="17"/>
      <c r="BG743" s="17"/>
      <c r="BH743" s="17"/>
      <c r="BI743" s="17"/>
      <c r="BJ743" s="17"/>
      <c r="BK743" s="17"/>
      <c r="BL743" s="33"/>
      <c r="BM743" s="33"/>
      <c r="BN743" s="17"/>
      <c r="BO743" s="17"/>
      <c r="BP743" s="17"/>
      <c r="BQ743" s="17"/>
      <c r="BR743" s="17"/>
      <c r="BS743" s="17"/>
      <c r="BT743" s="33"/>
      <c r="BU743" s="33"/>
    </row>
    <row r="744" spans="58:73" ht="15">
      <c r="BF744" s="17"/>
      <c r="BG744" s="17"/>
      <c r="BH744" s="17"/>
      <c r="BI744" s="17"/>
      <c r="BJ744" s="17"/>
      <c r="BK744" s="17"/>
      <c r="BL744" s="33"/>
      <c r="BM744" s="33"/>
      <c r="BN744" s="17"/>
      <c r="BO744" s="17"/>
      <c r="BP744" s="17"/>
      <c r="BQ744" s="17"/>
      <c r="BR744" s="17"/>
      <c r="BS744" s="17"/>
      <c r="BT744" s="33"/>
      <c r="BU744" s="33"/>
    </row>
    <row r="745" spans="58:73" ht="15">
      <c r="BF745" s="17"/>
      <c r="BG745" s="17"/>
      <c r="BH745" s="17"/>
      <c r="BI745" s="17"/>
      <c r="BJ745" s="17"/>
      <c r="BK745" s="17"/>
      <c r="BL745" s="33"/>
      <c r="BM745" s="33"/>
      <c r="BN745" s="17"/>
      <c r="BO745" s="17"/>
      <c r="BP745" s="17"/>
      <c r="BQ745" s="17"/>
      <c r="BR745" s="17"/>
      <c r="BS745" s="17"/>
      <c r="BT745" s="33"/>
      <c r="BU745" s="33"/>
    </row>
    <row r="746" spans="58:73" ht="15">
      <c r="BF746" s="17"/>
      <c r="BG746" s="17"/>
      <c r="BH746" s="17"/>
      <c r="BI746" s="17"/>
      <c r="BJ746" s="17"/>
      <c r="BK746" s="17"/>
      <c r="BL746" s="33"/>
      <c r="BM746" s="33"/>
      <c r="BN746" s="17"/>
      <c r="BO746" s="17"/>
      <c r="BP746" s="17"/>
      <c r="BQ746" s="17"/>
      <c r="BR746" s="17"/>
      <c r="BS746" s="17"/>
      <c r="BT746" s="33"/>
      <c r="BU746" s="33"/>
    </row>
    <row r="747" spans="58:73" ht="15">
      <c r="BF747" s="17"/>
      <c r="BG747" s="17"/>
      <c r="BH747" s="17"/>
      <c r="BI747" s="17"/>
      <c r="BJ747" s="17"/>
      <c r="BK747" s="17"/>
      <c r="BL747" s="33"/>
      <c r="BM747" s="33"/>
      <c r="BN747" s="17"/>
      <c r="BO747" s="17"/>
      <c r="BP747" s="17"/>
      <c r="BQ747" s="17"/>
      <c r="BR747" s="17"/>
      <c r="BS747" s="17"/>
      <c r="BT747" s="33"/>
      <c r="BU747" s="33"/>
    </row>
    <row r="748" spans="58:73" ht="15">
      <c r="BF748" s="17"/>
      <c r="BG748" s="17"/>
      <c r="BH748" s="17"/>
      <c r="BI748" s="17"/>
      <c r="BJ748" s="17"/>
      <c r="BK748" s="17"/>
      <c r="BL748" s="33"/>
      <c r="BM748" s="33"/>
      <c r="BN748" s="17"/>
      <c r="BO748" s="17"/>
      <c r="BP748" s="17"/>
      <c r="BQ748" s="17"/>
      <c r="BR748" s="17"/>
      <c r="BS748" s="17"/>
      <c r="BT748" s="33"/>
      <c r="BU748" s="33"/>
    </row>
    <row r="749" spans="58:73" ht="15">
      <c r="BF749" s="17"/>
      <c r="BG749" s="17"/>
      <c r="BH749" s="17"/>
      <c r="BI749" s="17"/>
      <c r="BJ749" s="17"/>
      <c r="BK749" s="17"/>
      <c r="BL749" s="33"/>
      <c r="BM749" s="33"/>
      <c r="BN749" s="17"/>
      <c r="BO749" s="17"/>
      <c r="BP749" s="17"/>
      <c r="BQ749" s="17"/>
      <c r="BR749" s="17"/>
      <c r="BS749" s="17"/>
      <c r="BT749" s="33"/>
      <c r="BU749" s="33"/>
    </row>
    <row r="750" spans="58:73" ht="15">
      <c r="BF750" s="17"/>
      <c r="BG750" s="17"/>
      <c r="BH750" s="17"/>
      <c r="BI750" s="17"/>
      <c r="BJ750" s="17"/>
      <c r="BK750" s="17"/>
      <c r="BL750" s="33"/>
      <c r="BM750" s="33"/>
      <c r="BN750" s="17"/>
      <c r="BO750" s="17"/>
      <c r="BP750" s="17"/>
      <c r="BQ750" s="17"/>
      <c r="BR750" s="17"/>
      <c r="BS750" s="17"/>
      <c r="BT750" s="33"/>
      <c r="BU750" s="33"/>
    </row>
    <row r="751" spans="58:73" ht="15">
      <c r="BF751" s="17"/>
      <c r="BG751" s="17"/>
      <c r="BH751" s="17"/>
      <c r="BI751" s="17"/>
      <c r="BJ751" s="17"/>
      <c r="BK751" s="17"/>
      <c r="BL751" s="33"/>
      <c r="BM751" s="33"/>
      <c r="BN751" s="17"/>
      <c r="BO751" s="17"/>
      <c r="BP751" s="17"/>
      <c r="BQ751" s="17"/>
      <c r="BR751" s="17"/>
      <c r="BS751" s="17"/>
      <c r="BT751" s="33"/>
      <c r="BU751" s="33"/>
    </row>
    <row r="752" spans="58:73" ht="15">
      <c r="BF752" s="17"/>
      <c r="BG752" s="17"/>
      <c r="BH752" s="17"/>
      <c r="BI752" s="17"/>
      <c r="BJ752" s="17"/>
      <c r="BK752" s="17"/>
      <c r="BL752" s="33"/>
      <c r="BM752" s="33"/>
      <c r="BN752" s="17"/>
      <c r="BO752" s="17"/>
      <c r="BP752" s="17"/>
      <c r="BQ752" s="17"/>
      <c r="BR752" s="17"/>
      <c r="BS752" s="17"/>
      <c r="BT752" s="33"/>
      <c r="BU752" s="33"/>
    </row>
    <row r="753" spans="58:73" ht="15">
      <c r="BF753" s="17"/>
      <c r="BG753" s="17"/>
      <c r="BH753" s="17"/>
      <c r="BI753" s="17"/>
      <c r="BJ753" s="17"/>
      <c r="BK753" s="17"/>
      <c r="BL753" s="33"/>
      <c r="BM753" s="33"/>
      <c r="BN753" s="17"/>
      <c r="BO753" s="17"/>
      <c r="BP753" s="17"/>
      <c r="BQ753" s="17"/>
      <c r="BR753" s="17"/>
      <c r="BS753" s="17"/>
      <c r="BT753" s="33"/>
      <c r="BU753" s="33"/>
    </row>
    <row r="754" spans="58:73" ht="15">
      <c r="BF754" s="17"/>
      <c r="BG754" s="17"/>
      <c r="BH754" s="17"/>
      <c r="BI754" s="17"/>
      <c r="BJ754" s="17"/>
      <c r="BK754" s="17"/>
      <c r="BL754" s="33"/>
      <c r="BM754" s="33"/>
      <c r="BN754" s="17"/>
      <c r="BO754" s="17"/>
      <c r="BP754" s="17"/>
      <c r="BQ754" s="17"/>
      <c r="BR754" s="17"/>
      <c r="BS754" s="17"/>
      <c r="BT754" s="33"/>
      <c r="BU754" s="33"/>
    </row>
    <row r="755" spans="58:73" ht="15">
      <c r="BF755" s="17"/>
      <c r="BG755" s="17"/>
      <c r="BH755" s="17"/>
      <c r="BI755" s="17"/>
      <c r="BJ755" s="17"/>
      <c r="BK755" s="17"/>
      <c r="BL755" s="33"/>
      <c r="BM755" s="33"/>
      <c r="BN755" s="17"/>
      <c r="BO755" s="17"/>
      <c r="BP755" s="17"/>
      <c r="BQ755" s="17"/>
      <c r="BR755" s="17"/>
      <c r="BS755" s="17"/>
      <c r="BT755" s="33"/>
      <c r="BU755" s="33"/>
    </row>
    <row r="756" spans="58:73" ht="15">
      <c r="BF756" s="17"/>
      <c r="BG756" s="17"/>
      <c r="BH756" s="17"/>
      <c r="BI756" s="17"/>
      <c r="BJ756" s="17"/>
      <c r="BK756" s="17"/>
      <c r="BL756" s="33"/>
      <c r="BM756" s="33"/>
      <c r="BN756" s="17"/>
      <c r="BO756" s="17"/>
      <c r="BP756" s="17"/>
      <c r="BQ756" s="17"/>
      <c r="BR756" s="17"/>
      <c r="BS756" s="17"/>
      <c r="BT756" s="33"/>
      <c r="BU756" s="33"/>
    </row>
    <row r="757" spans="58:73" ht="15">
      <c r="BF757" s="17"/>
      <c r="BG757" s="17"/>
      <c r="BH757" s="17"/>
      <c r="BI757" s="17"/>
      <c r="BJ757" s="17"/>
      <c r="BK757" s="17"/>
      <c r="BL757" s="33"/>
      <c r="BM757" s="33"/>
      <c r="BN757" s="17"/>
      <c r="BO757" s="17"/>
      <c r="BP757" s="17"/>
      <c r="BQ757" s="17"/>
      <c r="BR757" s="17"/>
      <c r="BS757" s="17"/>
      <c r="BT757" s="33"/>
      <c r="BU757" s="33"/>
    </row>
    <row r="758" spans="58:73" ht="15">
      <c r="BF758" s="17"/>
      <c r="BG758" s="17"/>
      <c r="BH758" s="17"/>
      <c r="BI758" s="17"/>
      <c r="BJ758" s="17"/>
      <c r="BK758" s="17"/>
      <c r="BL758" s="33"/>
      <c r="BM758" s="33"/>
      <c r="BN758" s="17"/>
      <c r="BO758" s="17"/>
      <c r="BP758" s="17"/>
      <c r="BQ758" s="17"/>
      <c r="BR758" s="17"/>
      <c r="BS758" s="17"/>
      <c r="BT758" s="33"/>
      <c r="BU758" s="33"/>
    </row>
    <row r="759" spans="58:73" ht="15">
      <c r="BF759" s="17"/>
      <c r="BG759" s="17"/>
      <c r="BH759" s="17"/>
      <c r="BI759" s="17"/>
      <c r="BJ759" s="17"/>
      <c r="BK759" s="17"/>
      <c r="BL759" s="33"/>
      <c r="BM759" s="33"/>
      <c r="BN759" s="17"/>
      <c r="BO759" s="17"/>
      <c r="BP759" s="17"/>
      <c r="BQ759" s="17"/>
      <c r="BR759" s="17"/>
      <c r="BS759" s="17"/>
      <c r="BT759" s="33"/>
      <c r="BU759" s="33"/>
    </row>
    <row r="760" spans="58:73" ht="15">
      <c r="BF760" s="17"/>
      <c r="BG760" s="17"/>
      <c r="BH760" s="17"/>
      <c r="BI760" s="17"/>
      <c r="BJ760" s="17"/>
      <c r="BK760" s="17"/>
      <c r="BL760" s="33"/>
      <c r="BM760" s="33"/>
      <c r="BN760" s="17"/>
      <c r="BO760" s="17"/>
      <c r="BP760" s="17"/>
      <c r="BQ760" s="17"/>
      <c r="BR760" s="17"/>
      <c r="BS760" s="17"/>
      <c r="BT760" s="33"/>
      <c r="BU760" s="33"/>
    </row>
    <row r="761" spans="58:73" ht="15">
      <c r="BF761" s="17"/>
      <c r="BG761" s="17"/>
      <c r="BH761" s="17"/>
      <c r="BI761" s="17"/>
      <c r="BJ761" s="17"/>
      <c r="BK761" s="17"/>
      <c r="BL761" s="33"/>
      <c r="BM761" s="33"/>
      <c r="BN761" s="17"/>
      <c r="BO761" s="17"/>
      <c r="BP761" s="17"/>
      <c r="BQ761" s="17"/>
      <c r="BR761" s="17"/>
      <c r="BS761" s="17"/>
      <c r="BT761" s="33"/>
      <c r="BU761" s="33"/>
    </row>
    <row r="762" spans="58:73" ht="15">
      <c r="BF762" s="17"/>
      <c r="BG762" s="17"/>
      <c r="BH762" s="17"/>
      <c r="BI762" s="17"/>
      <c r="BJ762" s="17"/>
      <c r="BK762" s="17"/>
      <c r="BL762" s="33"/>
      <c r="BM762" s="33"/>
      <c r="BN762" s="17"/>
      <c r="BO762" s="17"/>
      <c r="BP762" s="17"/>
      <c r="BQ762" s="17"/>
      <c r="BR762" s="17"/>
      <c r="BS762" s="17"/>
      <c r="BT762" s="33"/>
      <c r="BU762" s="33"/>
    </row>
    <row r="763" spans="58:73" ht="15">
      <c r="BF763" s="17"/>
      <c r="BG763" s="17"/>
      <c r="BH763" s="17"/>
      <c r="BI763" s="17"/>
      <c r="BJ763" s="17"/>
      <c r="BK763" s="17"/>
      <c r="BL763" s="33"/>
      <c r="BM763" s="33"/>
      <c r="BN763" s="17"/>
      <c r="BO763" s="17"/>
      <c r="BP763" s="17"/>
      <c r="BQ763" s="17"/>
      <c r="BR763" s="17"/>
      <c r="BS763" s="17"/>
      <c r="BT763" s="33"/>
      <c r="BU763" s="33"/>
    </row>
    <row r="764" spans="58:73" ht="15">
      <c r="BF764" s="17"/>
      <c r="BG764" s="17"/>
      <c r="BH764" s="17"/>
      <c r="BI764" s="17"/>
      <c r="BJ764" s="17"/>
      <c r="BK764" s="17"/>
      <c r="BL764" s="33"/>
      <c r="BM764" s="33"/>
      <c r="BN764" s="17"/>
      <c r="BO764" s="17"/>
      <c r="BP764" s="17"/>
      <c r="BQ764" s="17"/>
      <c r="BR764" s="17"/>
      <c r="BS764" s="17"/>
      <c r="BT764" s="33"/>
      <c r="BU764" s="33"/>
    </row>
    <row r="765" spans="58:73" ht="15">
      <c r="BF765" s="17"/>
      <c r="BG765" s="17"/>
      <c r="BH765" s="17"/>
      <c r="BI765" s="17"/>
      <c r="BJ765" s="17"/>
      <c r="BK765" s="17"/>
      <c r="BL765" s="33"/>
      <c r="BM765" s="33"/>
      <c r="BN765" s="17"/>
      <c r="BO765" s="17"/>
      <c r="BP765" s="17"/>
      <c r="BQ765" s="17"/>
      <c r="BR765" s="17"/>
      <c r="BS765" s="17"/>
      <c r="BT765" s="33"/>
      <c r="BU765" s="33"/>
    </row>
    <row r="766" spans="58:73" ht="15">
      <c r="BF766" s="17"/>
      <c r="BG766" s="17"/>
      <c r="BH766" s="17"/>
      <c r="BI766" s="17"/>
      <c r="BJ766" s="17"/>
      <c r="BK766" s="17"/>
      <c r="BL766" s="33"/>
      <c r="BM766" s="33"/>
      <c r="BN766" s="17"/>
      <c r="BO766" s="17"/>
      <c r="BP766" s="17"/>
      <c r="BQ766" s="17"/>
      <c r="BR766" s="17"/>
      <c r="BS766" s="17"/>
      <c r="BT766" s="33"/>
      <c r="BU766" s="33"/>
    </row>
    <row r="767" spans="58:73" ht="15">
      <c r="BF767" s="17"/>
      <c r="BG767" s="17"/>
      <c r="BH767" s="17"/>
      <c r="BI767" s="17"/>
      <c r="BJ767" s="17"/>
      <c r="BK767" s="17"/>
      <c r="BL767" s="33"/>
      <c r="BM767" s="33"/>
      <c r="BN767" s="17"/>
      <c r="BO767" s="17"/>
      <c r="BP767" s="17"/>
      <c r="BQ767" s="17"/>
      <c r="BR767" s="17"/>
      <c r="BS767" s="17"/>
      <c r="BT767" s="33"/>
      <c r="BU767" s="33"/>
    </row>
    <row r="768" spans="58:73" ht="15">
      <c r="BF768" s="17"/>
      <c r="BG768" s="17"/>
      <c r="BH768" s="17"/>
      <c r="BI768" s="17"/>
      <c r="BJ768" s="17"/>
      <c r="BK768" s="17"/>
      <c r="BL768" s="33"/>
      <c r="BM768" s="33"/>
      <c r="BN768" s="17"/>
      <c r="BO768" s="17"/>
      <c r="BP768" s="17"/>
      <c r="BQ768" s="17"/>
      <c r="BR768" s="17"/>
      <c r="BS768" s="17"/>
      <c r="BT768" s="33"/>
      <c r="BU768" s="33"/>
    </row>
    <row r="769" spans="58:73" ht="15">
      <c r="BF769" s="17"/>
      <c r="BG769" s="17"/>
      <c r="BH769" s="17"/>
      <c r="BI769" s="17"/>
      <c r="BJ769" s="17"/>
      <c r="BK769" s="17"/>
      <c r="BL769" s="33"/>
      <c r="BM769" s="33"/>
      <c r="BN769" s="17"/>
      <c r="BO769" s="17"/>
      <c r="BP769" s="17"/>
      <c r="BQ769" s="17"/>
      <c r="BR769" s="17"/>
      <c r="BS769" s="17"/>
      <c r="BT769" s="33"/>
      <c r="BU769" s="33"/>
    </row>
    <row r="770" spans="58:73" ht="15">
      <c r="BF770" s="17"/>
      <c r="BG770" s="17"/>
      <c r="BH770" s="17"/>
      <c r="BI770" s="17"/>
      <c r="BJ770" s="17"/>
      <c r="BK770" s="17"/>
      <c r="BL770" s="33"/>
      <c r="BM770" s="33"/>
      <c r="BN770" s="17"/>
      <c r="BO770" s="17"/>
      <c r="BP770" s="17"/>
      <c r="BQ770" s="17"/>
      <c r="BR770" s="17"/>
      <c r="BS770" s="17"/>
      <c r="BT770" s="33"/>
      <c r="BU770" s="33"/>
    </row>
    <row r="771" spans="58:73" ht="15">
      <c r="BF771" s="17"/>
      <c r="BG771" s="17"/>
      <c r="BH771" s="17"/>
      <c r="BI771" s="17"/>
      <c r="BJ771" s="17"/>
      <c r="BK771" s="17"/>
      <c r="BL771" s="33"/>
      <c r="BM771" s="33"/>
      <c r="BN771" s="17"/>
      <c r="BO771" s="17"/>
      <c r="BP771" s="17"/>
      <c r="BQ771" s="17"/>
      <c r="BR771" s="17"/>
      <c r="BS771" s="17"/>
      <c r="BT771" s="33"/>
      <c r="BU771" s="33"/>
    </row>
    <row r="772" spans="58:73" ht="15">
      <c r="BF772" s="17"/>
      <c r="BG772" s="17"/>
      <c r="BH772" s="17"/>
      <c r="BI772" s="17"/>
      <c r="BJ772" s="17"/>
      <c r="BK772" s="17"/>
      <c r="BL772" s="33"/>
      <c r="BM772" s="33"/>
      <c r="BN772" s="17"/>
      <c r="BO772" s="17"/>
      <c r="BP772" s="17"/>
      <c r="BQ772" s="17"/>
      <c r="BR772" s="17"/>
      <c r="BS772" s="17"/>
      <c r="BT772" s="33"/>
      <c r="BU772" s="33"/>
    </row>
    <row r="773" spans="58:73" ht="15">
      <c r="BF773" s="17"/>
      <c r="BG773" s="17"/>
      <c r="BH773" s="17"/>
      <c r="BI773" s="17"/>
      <c r="BJ773" s="17"/>
      <c r="BK773" s="17"/>
      <c r="BL773" s="33"/>
      <c r="BM773" s="33"/>
      <c r="BN773" s="17"/>
      <c r="BO773" s="17"/>
      <c r="BP773" s="17"/>
      <c r="BQ773" s="17"/>
      <c r="BR773" s="17"/>
      <c r="BS773" s="17"/>
      <c r="BT773" s="33"/>
      <c r="BU773" s="33"/>
    </row>
    <row r="774" spans="58:73" ht="15">
      <c r="BF774" s="17"/>
      <c r="BG774" s="17"/>
      <c r="BH774" s="17"/>
      <c r="BI774" s="17"/>
      <c r="BJ774" s="17"/>
      <c r="BK774" s="17"/>
      <c r="BL774" s="33"/>
      <c r="BM774" s="33"/>
      <c r="BN774" s="17"/>
      <c r="BO774" s="17"/>
      <c r="BP774" s="17"/>
      <c r="BQ774" s="17"/>
      <c r="BR774" s="17"/>
      <c r="BS774" s="17"/>
      <c r="BT774" s="33"/>
      <c r="BU774" s="33"/>
    </row>
    <row r="775" spans="58:73" ht="15">
      <c r="BF775" s="17"/>
      <c r="BG775" s="17"/>
      <c r="BH775" s="17"/>
      <c r="BI775" s="17"/>
      <c r="BJ775" s="17"/>
      <c r="BK775" s="17"/>
      <c r="BL775" s="33"/>
      <c r="BM775" s="33"/>
      <c r="BN775" s="17"/>
      <c r="BO775" s="17"/>
      <c r="BP775" s="17"/>
      <c r="BQ775" s="17"/>
      <c r="BR775" s="17"/>
      <c r="BS775" s="17"/>
      <c r="BT775" s="33"/>
      <c r="BU775" s="33"/>
    </row>
    <row r="776" spans="58:73" ht="15">
      <c r="BF776" s="17"/>
      <c r="BG776" s="17"/>
      <c r="BH776" s="17"/>
      <c r="BI776" s="17"/>
      <c r="BJ776" s="17"/>
      <c r="BK776" s="17"/>
      <c r="BL776" s="33"/>
      <c r="BM776" s="33"/>
      <c r="BN776" s="17"/>
      <c r="BO776" s="17"/>
      <c r="BP776" s="17"/>
      <c r="BQ776" s="17"/>
      <c r="BR776" s="17"/>
      <c r="BS776" s="17"/>
      <c r="BT776" s="33"/>
      <c r="BU776" s="33"/>
    </row>
    <row r="777" spans="58:73" ht="15">
      <c r="BF777" s="17"/>
      <c r="BG777" s="17"/>
      <c r="BH777" s="17"/>
      <c r="BI777" s="17"/>
      <c r="BJ777" s="17"/>
      <c r="BK777" s="17"/>
      <c r="BL777" s="33"/>
      <c r="BM777" s="33"/>
      <c r="BN777" s="17"/>
      <c r="BO777" s="17"/>
      <c r="BP777" s="17"/>
      <c r="BQ777" s="17"/>
      <c r="BR777" s="17"/>
      <c r="BS777" s="17"/>
      <c r="BT777" s="33"/>
      <c r="BU777" s="33"/>
    </row>
    <row r="778" spans="58:73" ht="15">
      <c r="BF778" s="17"/>
      <c r="BG778" s="17"/>
      <c r="BH778" s="17"/>
      <c r="BI778" s="17"/>
      <c r="BJ778" s="17"/>
      <c r="BK778" s="17"/>
      <c r="BL778" s="33"/>
      <c r="BM778" s="33"/>
      <c r="BN778" s="17"/>
      <c r="BO778" s="17"/>
      <c r="BP778" s="17"/>
      <c r="BQ778" s="17"/>
      <c r="BR778" s="17"/>
      <c r="BS778" s="17"/>
      <c r="BT778" s="33"/>
      <c r="BU778" s="33"/>
    </row>
    <row r="779" spans="58:73" ht="15">
      <c r="BF779" s="17"/>
      <c r="BG779" s="17"/>
      <c r="BH779" s="17"/>
      <c r="BI779" s="17"/>
      <c r="BJ779" s="17"/>
      <c r="BK779" s="17"/>
      <c r="BL779" s="33"/>
      <c r="BM779" s="33"/>
      <c r="BN779" s="17"/>
      <c r="BO779" s="17"/>
      <c r="BP779" s="17"/>
      <c r="BQ779" s="17"/>
      <c r="BR779" s="17"/>
      <c r="BS779" s="17"/>
      <c r="BT779" s="33"/>
      <c r="BU779" s="33"/>
    </row>
    <row r="780" spans="58:73" ht="15">
      <c r="BF780" s="17"/>
      <c r="BG780" s="17"/>
      <c r="BH780" s="17"/>
      <c r="BI780" s="17"/>
      <c r="BJ780" s="17"/>
      <c r="BK780" s="17"/>
      <c r="BL780" s="33"/>
      <c r="BM780" s="33"/>
      <c r="BN780" s="17"/>
      <c r="BO780" s="17"/>
      <c r="BP780" s="17"/>
      <c r="BQ780" s="17"/>
      <c r="BR780" s="17"/>
      <c r="BS780" s="17"/>
      <c r="BT780" s="33"/>
      <c r="BU780" s="33"/>
    </row>
    <row r="781" spans="58:73" ht="15">
      <c r="BF781" s="17"/>
      <c r="BG781" s="17"/>
      <c r="BH781" s="17"/>
      <c r="BI781" s="17"/>
      <c r="BJ781" s="17"/>
      <c r="BK781" s="17"/>
      <c r="BL781" s="33"/>
      <c r="BM781" s="33"/>
      <c r="BN781" s="17"/>
      <c r="BO781" s="17"/>
      <c r="BP781" s="17"/>
      <c r="BQ781" s="17"/>
      <c r="BR781" s="17"/>
      <c r="BS781" s="17"/>
      <c r="BT781" s="33"/>
      <c r="BU781" s="33"/>
    </row>
    <row r="782" spans="58:73" ht="15">
      <c r="BF782" s="17"/>
      <c r="BG782" s="17"/>
      <c r="BH782" s="17"/>
      <c r="BI782" s="17"/>
      <c r="BJ782" s="17"/>
      <c r="BK782" s="17"/>
      <c r="BL782" s="33"/>
      <c r="BM782" s="33"/>
      <c r="BN782" s="17"/>
      <c r="BO782" s="17"/>
      <c r="BP782" s="17"/>
      <c r="BQ782" s="17"/>
      <c r="BR782" s="17"/>
      <c r="BS782" s="17"/>
      <c r="BT782" s="33"/>
      <c r="BU782" s="33"/>
    </row>
    <row r="783" spans="58:73" ht="15">
      <c r="BF783" s="17"/>
      <c r="BG783" s="17"/>
      <c r="BH783" s="17"/>
      <c r="BI783" s="17"/>
      <c r="BJ783" s="17"/>
      <c r="BK783" s="17"/>
      <c r="BL783" s="33"/>
      <c r="BM783" s="33"/>
      <c r="BN783" s="17"/>
      <c r="BO783" s="17"/>
      <c r="BP783" s="17"/>
      <c r="BQ783" s="17"/>
      <c r="BR783" s="17"/>
      <c r="BS783" s="17"/>
      <c r="BT783" s="33"/>
      <c r="BU783" s="33"/>
    </row>
    <row r="784" spans="58:73" ht="15">
      <c r="BF784" s="17"/>
      <c r="BG784" s="17"/>
      <c r="BH784" s="17"/>
      <c r="BI784" s="17"/>
      <c r="BJ784" s="17"/>
      <c r="BK784" s="17"/>
      <c r="BL784" s="33"/>
      <c r="BM784" s="33"/>
      <c r="BN784" s="17"/>
      <c r="BO784" s="17"/>
      <c r="BP784" s="17"/>
      <c r="BQ784" s="17"/>
      <c r="BR784" s="17"/>
      <c r="BS784" s="17"/>
      <c r="BT784" s="33"/>
      <c r="BU784" s="33"/>
    </row>
    <row r="785" spans="58:73" ht="15">
      <c r="BF785" s="17"/>
      <c r="BG785" s="17"/>
      <c r="BH785" s="17"/>
      <c r="BI785" s="17"/>
      <c r="BJ785" s="17"/>
      <c r="BK785" s="17"/>
      <c r="BL785" s="33"/>
      <c r="BM785" s="33"/>
      <c r="BN785" s="17"/>
      <c r="BO785" s="17"/>
      <c r="BP785" s="17"/>
      <c r="BQ785" s="17"/>
      <c r="BR785" s="17"/>
      <c r="BS785" s="17"/>
      <c r="BT785" s="33"/>
      <c r="BU785" s="33"/>
    </row>
    <row r="786" spans="58:73" ht="15">
      <c r="BF786" s="17"/>
      <c r="BG786" s="17"/>
      <c r="BH786" s="17"/>
      <c r="BI786" s="17"/>
      <c r="BJ786" s="17"/>
      <c r="BK786" s="17"/>
      <c r="BL786" s="33"/>
      <c r="BM786" s="33"/>
      <c r="BN786" s="17"/>
      <c r="BO786" s="17"/>
      <c r="BP786" s="17"/>
      <c r="BQ786" s="17"/>
      <c r="BR786" s="17"/>
      <c r="BS786" s="17"/>
      <c r="BT786" s="33"/>
      <c r="BU786" s="33"/>
    </row>
    <row r="787" spans="58:73" ht="15">
      <c r="BF787" s="17"/>
      <c r="BG787" s="17"/>
      <c r="BH787" s="17"/>
      <c r="BI787" s="17"/>
      <c r="BJ787" s="17"/>
      <c r="BK787" s="17"/>
      <c r="BL787" s="33"/>
      <c r="BM787" s="33"/>
      <c r="BN787" s="17"/>
      <c r="BO787" s="17"/>
      <c r="BP787" s="17"/>
      <c r="BQ787" s="17"/>
      <c r="BR787" s="17"/>
      <c r="BS787" s="17"/>
      <c r="BT787" s="33"/>
      <c r="BU787" s="33"/>
    </row>
    <row r="788" spans="58:73" ht="15">
      <c r="BF788" s="17"/>
      <c r="BG788" s="17"/>
      <c r="BH788" s="17"/>
      <c r="BI788" s="17"/>
      <c r="BJ788" s="17"/>
      <c r="BK788" s="17"/>
      <c r="BL788" s="33"/>
      <c r="BM788" s="33"/>
      <c r="BN788" s="17"/>
      <c r="BO788" s="17"/>
      <c r="BP788" s="17"/>
      <c r="BQ788" s="17"/>
      <c r="BR788" s="17"/>
      <c r="BS788" s="17"/>
      <c r="BT788" s="33"/>
      <c r="BU788" s="33"/>
    </row>
    <row r="789" spans="58:73" ht="15">
      <c r="BF789" s="17"/>
      <c r="BG789" s="17"/>
      <c r="BH789" s="17"/>
      <c r="BI789" s="17"/>
      <c r="BJ789" s="17"/>
      <c r="BK789" s="17"/>
      <c r="BL789" s="33"/>
      <c r="BM789" s="33"/>
      <c r="BN789" s="17"/>
      <c r="BO789" s="17"/>
      <c r="BP789" s="17"/>
      <c r="BQ789" s="17"/>
      <c r="BR789" s="17"/>
      <c r="BS789" s="17"/>
      <c r="BT789" s="33"/>
      <c r="BU789" s="33"/>
    </row>
    <row r="790" spans="58:73" ht="15">
      <c r="BF790" s="17"/>
      <c r="BG790" s="17"/>
      <c r="BH790" s="17"/>
      <c r="BI790" s="17"/>
      <c r="BJ790" s="17"/>
      <c r="BK790" s="17"/>
      <c r="BL790" s="33"/>
      <c r="BM790" s="33"/>
      <c r="BN790" s="17"/>
      <c r="BO790" s="17"/>
      <c r="BP790" s="17"/>
      <c r="BQ790" s="17"/>
      <c r="BR790" s="17"/>
      <c r="BS790" s="17"/>
      <c r="BT790" s="33"/>
      <c r="BU790" s="33"/>
    </row>
    <row r="791" spans="58:73" ht="15">
      <c r="BF791" s="17"/>
      <c r="BG791" s="17"/>
      <c r="BH791" s="17"/>
      <c r="BI791" s="17"/>
      <c r="BJ791" s="17"/>
      <c r="BK791" s="17"/>
      <c r="BL791" s="33"/>
      <c r="BM791" s="33"/>
      <c r="BN791" s="17"/>
      <c r="BO791" s="17"/>
      <c r="BP791" s="17"/>
      <c r="BQ791" s="17"/>
      <c r="BR791" s="17"/>
      <c r="BS791" s="17"/>
      <c r="BT791" s="33"/>
      <c r="BU791" s="33"/>
    </row>
    <row r="792" spans="58:73" ht="15">
      <c r="BF792" s="17"/>
      <c r="BG792" s="17"/>
      <c r="BH792" s="17"/>
      <c r="BI792" s="17"/>
      <c r="BJ792" s="17"/>
      <c r="BK792" s="17"/>
      <c r="BL792" s="33"/>
      <c r="BM792" s="33"/>
      <c r="BN792" s="17"/>
      <c r="BO792" s="17"/>
      <c r="BP792" s="17"/>
      <c r="BQ792" s="17"/>
      <c r="BR792" s="17"/>
      <c r="BS792" s="17"/>
      <c r="BT792" s="33"/>
      <c r="BU792" s="33"/>
    </row>
    <row r="793" spans="58:73" ht="15">
      <c r="BF793" s="17"/>
      <c r="BG793" s="17"/>
      <c r="BH793" s="17"/>
      <c r="BI793" s="17"/>
      <c r="BJ793" s="17"/>
      <c r="BK793" s="17"/>
      <c r="BL793" s="33"/>
      <c r="BM793" s="33"/>
      <c r="BN793" s="17"/>
      <c r="BO793" s="17"/>
      <c r="BP793" s="17"/>
      <c r="BQ793" s="17"/>
      <c r="BR793" s="17"/>
      <c r="BS793" s="17"/>
      <c r="BT793" s="33"/>
      <c r="BU793" s="33"/>
    </row>
    <row r="794" spans="58:73" ht="15">
      <c r="BF794" s="17"/>
      <c r="BG794" s="17"/>
      <c r="BH794" s="17"/>
      <c r="BI794" s="17"/>
      <c r="BJ794" s="17"/>
      <c r="BK794" s="17"/>
      <c r="BL794" s="33"/>
      <c r="BM794" s="33"/>
      <c r="BN794" s="17"/>
      <c r="BO794" s="17"/>
      <c r="BP794" s="17"/>
      <c r="BQ794" s="17"/>
      <c r="BR794" s="17"/>
      <c r="BS794" s="17"/>
      <c r="BT794" s="33"/>
      <c r="BU794" s="33"/>
    </row>
    <row r="795" spans="58:73" ht="15">
      <c r="BF795" s="17"/>
      <c r="BG795" s="17"/>
      <c r="BH795" s="17"/>
      <c r="BI795" s="17"/>
      <c r="BJ795" s="17"/>
      <c r="BK795" s="17"/>
      <c r="BL795" s="33"/>
      <c r="BM795" s="33"/>
      <c r="BN795" s="17"/>
      <c r="BO795" s="17"/>
      <c r="BP795" s="17"/>
      <c r="BQ795" s="17"/>
      <c r="BR795" s="17"/>
      <c r="BS795" s="17"/>
      <c r="BT795" s="33"/>
      <c r="BU795" s="33"/>
    </row>
    <row r="796" spans="58:73" ht="15">
      <c r="BF796" s="17"/>
      <c r="BG796" s="17"/>
      <c r="BH796" s="17"/>
      <c r="BI796" s="17"/>
      <c r="BJ796" s="17"/>
      <c r="BK796" s="17"/>
      <c r="BL796" s="33"/>
      <c r="BM796" s="33"/>
      <c r="BN796" s="17"/>
      <c r="BO796" s="17"/>
      <c r="BP796" s="17"/>
      <c r="BQ796" s="17"/>
      <c r="BR796" s="17"/>
      <c r="BS796" s="17"/>
      <c r="BT796" s="33"/>
      <c r="BU796" s="33"/>
    </row>
    <row r="797" spans="58:73" ht="15">
      <c r="BF797" s="17"/>
      <c r="BG797" s="17"/>
      <c r="BH797" s="17"/>
      <c r="BI797" s="17"/>
      <c r="BJ797" s="17"/>
      <c r="BK797" s="17"/>
      <c r="BL797" s="33"/>
      <c r="BM797" s="33"/>
      <c r="BN797" s="17"/>
      <c r="BO797" s="17"/>
      <c r="BP797" s="17"/>
      <c r="BQ797" s="17"/>
      <c r="BR797" s="17"/>
      <c r="BS797" s="17"/>
      <c r="BT797" s="33"/>
      <c r="BU797" s="33"/>
    </row>
    <row r="798" spans="58:73" ht="15">
      <c r="BF798" s="17"/>
      <c r="BG798" s="17"/>
      <c r="BH798" s="17"/>
      <c r="BI798" s="17"/>
      <c r="BJ798" s="17"/>
      <c r="BK798" s="17"/>
      <c r="BL798" s="33"/>
      <c r="BM798" s="33"/>
      <c r="BN798" s="17"/>
      <c r="BO798" s="17"/>
      <c r="BP798" s="17"/>
      <c r="BQ798" s="17"/>
      <c r="BR798" s="17"/>
      <c r="BS798" s="17"/>
      <c r="BT798" s="33"/>
      <c r="BU798" s="33"/>
    </row>
    <row r="799" spans="58:73" ht="15">
      <c r="BF799" s="17"/>
      <c r="BG799" s="17"/>
      <c r="BH799" s="17"/>
      <c r="BI799" s="17"/>
      <c r="BJ799" s="17"/>
      <c r="BK799" s="17"/>
      <c r="BL799" s="33"/>
      <c r="BM799" s="33"/>
      <c r="BN799" s="17"/>
      <c r="BO799" s="17"/>
      <c r="BP799" s="17"/>
      <c r="BQ799" s="17"/>
      <c r="BR799" s="17"/>
      <c r="BS799" s="17"/>
      <c r="BT799" s="33"/>
      <c r="BU799" s="33"/>
    </row>
    <row r="800" spans="58:73" ht="15">
      <c r="BF800" s="17"/>
      <c r="BG800" s="17"/>
      <c r="BH800" s="17"/>
      <c r="BI800" s="17"/>
      <c r="BJ800" s="17"/>
      <c r="BK800" s="17"/>
      <c r="BL800" s="33"/>
      <c r="BM800" s="33"/>
      <c r="BN800" s="17"/>
      <c r="BO800" s="17"/>
      <c r="BP800" s="17"/>
      <c r="BQ800" s="17"/>
      <c r="BR800" s="17"/>
      <c r="BS800" s="17"/>
      <c r="BT800" s="33"/>
      <c r="BU800" s="33"/>
    </row>
    <row r="801" spans="58:73" ht="15">
      <c r="BF801" s="17"/>
      <c r="BG801" s="17"/>
      <c r="BH801" s="17"/>
      <c r="BI801" s="17"/>
      <c r="BJ801" s="17"/>
      <c r="BK801" s="17"/>
      <c r="BL801" s="33"/>
      <c r="BM801" s="33"/>
      <c r="BN801" s="17"/>
      <c r="BO801" s="17"/>
      <c r="BP801" s="17"/>
      <c r="BQ801" s="17"/>
      <c r="BR801" s="17"/>
      <c r="BS801" s="17"/>
      <c r="BT801" s="33"/>
      <c r="BU801" s="33"/>
    </row>
    <row r="802" spans="58:73" ht="15">
      <c r="BF802" s="17"/>
      <c r="BG802" s="17"/>
      <c r="BH802" s="17"/>
      <c r="BI802" s="17"/>
      <c r="BJ802" s="17"/>
      <c r="BK802" s="17"/>
      <c r="BL802" s="33"/>
      <c r="BM802" s="33"/>
      <c r="BN802" s="17"/>
      <c r="BO802" s="17"/>
      <c r="BP802" s="17"/>
      <c r="BQ802" s="17"/>
      <c r="BR802" s="17"/>
      <c r="BS802" s="17"/>
      <c r="BT802" s="33"/>
      <c r="BU802" s="33"/>
    </row>
    <row r="803" spans="58:73" ht="15">
      <c r="BF803" s="17"/>
      <c r="BG803" s="17"/>
      <c r="BH803" s="17"/>
      <c r="BI803" s="17"/>
      <c r="BJ803" s="17"/>
      <c r="BK803" s="17"/>
      <c r="BL803" s="33"/>
      <c r="BM803" s="33"/>
      <c r="BN803" s="17"/>
      <c r="BO803" s="17"/>
      <c r="BP803" s="17"/>
      <c r="BQ803" s="17"/>
      <c r="BR803" s="17"/>
      <c r="BS803" s="17"/>
      <c r="BT803" s="33"/>
      <c r="BU803" s="33"/>
    </row>
    <row r="804" spans="58:73" ht="15">
      <c r="BF804" s="17"/>
      <c r="BG804" s="17"/>
      <c r="BH804" s="17"/>
      <c r="BI804" s="17"/>
      <c r="BJ804" s="17"/>
      <c r="BK804" s="17"/>
      <c r="BL804" s="33"/>
      <c r="BM804" s="33"/>
      <c r="BN804" s="17"/>
      <c r="BO804" s="17"/>
      <c r="BP804" s="17"/>
      <c r="BQ804" s="17"/>
      <c r="BR804" s="17"/>
      <c r="BS804" s="17"/>
      <c r="BT804" s="33"/>
      <c r="BU804" s="33"/>
    </row>
    <row r="805" spans="58:73" ht="15">
      <c r="BF805" s="17"/>
      <c r="BG805" s="17"/>
      <c r="BH805" s="17"/>
      <c r="BI805" s="17"/>
      <c r="BJ805" s="17"/>
      <c r="BK805" s="17"/>
      <c r="BL805" s="33"/>
      <c r="BM805" s="33"/>
      <c r="BN805" s="17"/>
      <c r="BO805" s="17"/>
      <c r="BP805" s="17"/>
      <c r="BQ805" s="17"/>
      <c r="BR805" s="17"/>
      <c r="BS805" s="17"/>
      <c r="BT805" s="33"/>
      <c r="BU805" s="33"/>
    </row>
    <row r="806" spans="58:73" ht="15">
      <c r="BF806" s="17"/>
      <c r="BG806" s="17"/>
      <c r="BH806" s="17"/>
      <c r="BI806" s="17"/>
      <c r="BJ806" s="17"/>
      <c r="BK806" s="17"/>
      <c r="BL806" s="33"/>
      <c r="BM806" s="33"/>
      <c r="BN806" s="17"/>
      <c r="BO806" s="17"/>
      <c r="BP806" s="17"/>
      <c r="BQ806" s="17"/>
      <c r="BR806" s="17"/>
      <c r="BS806" s="17"/>
      <c r="BT806" s="33"/>
      <c r="BU806" s="33"/>
    </row>
    <row r="807" spans="58:73" ht="15">
      <c r="BF807" s="17"/>
      <c r="BG807" s="17"/>
      <c r="BH807" s="17"/>
      <c r="BI807" s="17"/>
      <c r="BJ807" s="17"/>
      <c r="BK807" s="17"/>
      <c r="BL807" s="33"/>
      <c r="BM807" s="33"/>
      <c r="BN807" s="17"/>
      <c r="BO807" s="17"/>
      <c r="BP807" s="17"/>
      <c r="BQ807" s="17"/>
      <c r="BR807" s="17"/>
      <c r="BS807" s="17"/>
      <c r="BT807" s="33"/>
      <c r="BU807" s="33"/>
    </row>
    <row r="808" spans="58:73" ht="15">
      <c r="BF808" s="17"/>
      <c r="BG808" s="17"/>
      <c r="BH808" s="17"/>
      <c r="BI808" s="17"/>
      <c r="BJ808" s="17"/>
      <c r="BK808" s="17"/>
      <c r="BL808" s="33"/>
      <c r="BM808" s="33"/>
      <c r="BN808" s="17"/>
      <c r="BO808" s="17"/>
      <c r="BP808" s="17"/>
      <c r="BQ808" s="17"/>
      <c r="BR808" s="17"/>
      <c r="BS808" s="17"/>
      <c r="BT808" s="33"/>
      <c r="BU808" s="33"/>
    </row>
    <row r="809" spans="58:73" ht="15">
      <c r="BF809" s="17"/>
      <c r="BG809" s="17"/>
      <c r="BH809" s="17"/>
      <c r="BI809" s="17"/>
      <c r="BJ809" s="17"/>
      <c r="BK809" s="17"/>
      <c r="BL809" s="33"/>
      <c r="BM809" s="33"/>
      <c r="BN809" s="17"/>
      <c r="BO809" s="17"/>
      <c r="BP809" s="17"/>
      <c r="BQ809" s="17"/>
      <c r="BR809" s="17"/>
      <c r="BS809" s="17"/>
      <c r="BT809" s="33"/>
      <c r="BU809" s="33"/>
    </row>
    <row r="810" spans="58:73" ht="15">
      <c r="BF810" s="17"/>
      <c r="BG810" s="17"/>
      <c r="BH810" s="17"/>
      <c r="BI810" s="17"/>
      <c r="BJ810" s="17"/>
      <c r="BK810" s="17"/>
      <c r="BL810" s="33"/>
      <c r="BM810" s="33"/>
      <c r="BN810" s="17"/>
      <c r="BO810" s="17"/>
      <c r="BP810" s="17"/>
      <c r="BQ810" s="17"/>
      <c r="BR810" s="17"/>
      <c r="BS810" s="17"/>
      <c r="BT810" s="33"/>
      <c r="BU810" s="33"/>
    </row>
    <row r="811" spans="58:73" ht="15">
      <c r="BF811" s="17"/>
      <c r="BG811" s="17"/>
      <c r="BH811" s="17"/>
      <c r="BI811" s="17"/>
      <c r="BJ811" s="17"/>
      <c r="BK811" s="17"/>
      <c r="BL811" s="33"/>
      <c r="BM811" s="33"/>
      <c r="BN811" s="17"/>
      <c r="BO811" s="17"/>
      <c r="BP811" s="17"/>
      <c r="BQ811" s="17"/>
      <c r="BR811" s="17"/>
      <c r="BS811" s="17"/>
      <c r="BT811" s="33"/>
      <c r="BU811" s="33"/>
    </row>
    <row r="812" spans="58:73" ht="15">
      <c r="BF812" s="17"/>
      <c r="BG812" s="17"/>
      <c r="BH812" s="17"/>
      <c r="BI812" s="17"/>
      <c r="BJ812" s="17"/>
      <c r="BK812" s="17"/>
      <c r="BL812" s="33"/>
      <c r="BM812" s="33"/>
      <c r="BN812" s="17"/>
      <c r="BO812" s="17"/>
      <c r="BP812" s="17"/>
      <c r="BQ812" s="17"/>
      <c r="BR812" s="17"/>
      <c r="BS812" s="17"/>
      <c r="BT812" s="33"/>
      <c r="BU812" s="33"/>
    </row>
    <row r="813" spans="58:73" ht="15">
      <c r="BF813" s="17"/>
      <c r="BG813" s="17"/>
      <c r="BH813" s="17"/>
      <c r="BI813" s="17"/>
      <c r="BJ813" s="17"/>
      <c r="BK813" s="17"/>
      <c r="BL813" s="33"/>
      <c r="BM813" s="33"/>
      <c r="BN813" s="17"/>
      <c r="BO813" s="17"/>
      <c r="BP813" s="17"/>
      <c r="BQ813" s="17"/>
      <c r="BR813" s="17"/>
      <c r="BS813" s="17"/>
      <c r="BT813" s="33"/>
      <c r="BU813" s="33"/>
    </row>
    <row r="814" spans="58:73" ht="15">
      <c r="BF814" s="17"/>
      <c r="BG814" s="17"/>
      <c r="BH814" s="17"/>
      <c r="BI814" s="17"/>
      <c r="BJ814" s="17"/>
      <c r="BK814" s="17"/>
      <c r="BL814" s="33"/>
      <c r="BM814" s="33"/>
      <c r="BN814" s="17"/>
      <c r="BO814" s="17"/>
      <c r="BP814" s="17"/>
      <c r="BQ814" s="17"/>
      <c r="BR814" s="17"/>
      <c r="BS814" s="17"/>
      <c r="BT814" s="33"/>
      <c r="BU814" s="33"/>
    </row>
    <row r="815" spans="58:73" ht="15">
      <c r="BF815" s="17"/>
      <c r="BG815" s="17"/>
      <c r="BH815" s="17"/>
      <c r="BI815" s="17"/>
      <c r="BJ815" s="17"/>
      <c r="BK815" s="17"/>
      <c r="BL815" s="33"/>
      <c r="BM815" s="33"/>
      <c r="BN815" s="17"/>
      <c r="BO815" s="17"/>
      <c r="BP815" s="17"/>
      <c r="BQ815" s="17"/>
      <c r="BR815" s="17"/>
      <c r="BS815" s="17"/>
      <c r="BT815" s="33"/>
      <c r="BU815" s="33"/>
    </row>
    <row r="816" spans="58:73" ht="15">
      <c r="BF816" s="17"/>
      <c r="BG816" s="17"/>
      <c r="BH816" s="17"/>
      <c r="BI816" s="17"/>
      <c r="BJ816" s="17"/>
      <c r="BK816" s="17"/>
      <c r="BL816" s="33"/>
      <c r="BM816" s="33"/>
      <c r="BN816" s="17"/>
      <c r="BO816" s="17"/>
      <c r="BP816" s="17"/>
      <c r="BQ816" s="17"/>
      <c r="BR816" s="17"/>
      <c r="BS816" s="17"/>
      <c r="BT816" s="33"/>
      <c r="BU816" s="33"/>
    </row>
    <row r="817" spans="58:73" ht="15">
      <c r="BF817" s="17"/>
      <c r="BG817" s="17"/>
      <c r="BH817" s="17"/>
      <c r="BI817" s="17"/>
      <c r="BJ817" s="17"/>
      <c r="BK817" s="17"/>
      <c r="BL817" s="33"/>
      <c r="BM817" s="33"/>
      <c r="BN817" s="17"/>
      <c r="BO817" s="17"/>
      <c r="BP817" s="17"/>
      <c r="BQ817" s="17"/>
      <c r="BR817" s="17"/>
      <c r="BS817" s="17"/>
      <c r="BT817" s="33"/>
      <c r="BU817" s="33"/>
    </row>
    <row r="818" spans="58:73" ht="15">
      <c r="BF818" s="17"/>
      <c r="BG818" s="17"/>
      <c r="BH818" s="17"/>
      <c r="BI818" s="17"/>
      <c r="BJ818" s="17"/>
      <c r="BK818" s="17"/>
      <c r="BL818" s="33"/>
      <c r="BM818" s="33"/>
      <c r="BN818" s="17"/>
      <c r="BO818" s="17"/>
      <c r="BP818" s="17"/>
      <c r="BQ818" s="17"/>
      <c r="BR818" s="17"/>
      <c r="BS818" s="17"/>
      <c r="BT818" s="33"/>
      <c r="BU818" s="33"/>
    </row>
    <row r="819" spans="58:73" ht="15">
      <c r="BF819" s="17"/>
      <c r="BG819" s="17"/>
      <c r="BH819" s="17"/>
      <c r="BI819" s="17"/>
      <c r="BJ819" s="17"/>
      <c r="BK819" s="17"/>
      <c r="BL819" s="33"/>
      <c r="BM819" s="33"/>
      <c r="BN819" s="17"/>
      <c r="BO819" s="17"/>
      <c r="BP819" s="17"/>
      <c r="BQ819" s="17"/>
      <c r="BR819" s="17"/>
      <c r="BS819" s="17"/>
      <c r="BT819" s="33"/>
      <c r="BU819" s="33"/>
    </row>
    <row r="820" spans="58:73" ht="15">
      <c r="BF820" s="17"/>
      <c r="BG820" s="17"/>
      <c r="BH820" s="17"/>
      <c r="BI820" s="17"/>
      <c r="BJ820" s="17"/>
      <c r="BK820" s="17"/>
      <c r="BL820" s="33"/>
      <c r="BM820" s="33"/>
      <c r="BN820" s="17"/>
      <c r="BO820" s="17"/>
      <c r="BP820" s="17"/>
      <c r="BQ820" s="17"/>
      <c r="BR820" s="17"/>
      <c r="BS820" s="17"/>
      <c r="BT820" s="33"/>
      <c r="BU820" s="33"/>
    </row>
    <row r="821" spans="58:73" ht="15">
      <c r="BF821" s="17"/>
      <c r="BG821" s="17"/>
      <c r="BH821" s="17"/>
      <c r="BI821" s="17"/>
      <c r="BJ821" s="17"/>
      <c r="BK821" s="17"/>
      <c r="BL821" s="33"/>
      <c r="BM821" s="33"/>
      <c r="BN821" s="17"/>
      <c r="BO821" s="17"/>
      <c r="BP821" s="17"/>
      <c r="BQ821" s="17"/>
      <c r="BR821" s="17"/>
      <c r="BS821" s="17"/>
      <c r="BT821" s="33"/>
      <c r="BU821" s="33"/>
    </row>
    <row r="822" spans="58:73" ht="15">
      <c r="BF822" s="17"/>
      <c r="BG822" s="17"/>
      <c r="BH822" s="17"/>
      <c r="BI822" s="17"/>
      <c r="BJ822" s="17"/>
      <c r="BK822" s="17"/>
      <c r="BL822" s="33"/>
      <c r="BM822" s="33"/>
      <c r="BN822" s="17"/>
      <c r="BO822" s="17"/>
      <c r="BP822" s="17"/>
      <c r="BQ822" s="17"/>
      <c r="BR822" s="17"/>
      <c r="BS822" s="17"/>
      <c r="BT822" s="33"/>
      <c r="BU822" s="33"/>
    </row>
    <row r="823" spans="58:73" ht="15">
      <c r="BF823" s="17"/>
      <c r="BG823" s="17"/>
      <c r="BH823" s="17"/>
      <c r="BI823" s="17"/>
      <c r="BJ823" s="17"/>
      <c r="BK823" s="17"/>
      <c r="BL823" s="33"/>
      <c r="BM823" s="33"/>
      <c r="BN823" s="17"/>
      <c r="BO823" s="17"/>
      <c r="BP823" s="17"/>
      <c r="BQ823" s="17"/>
      <c r="BR823" s="17"/>
      <c r="BS823" s="17"/>
      <c r="BT823" s="33"/>
      <c r="BU823" s="33"/>
    </row>
    <row r="824" spans="58:73" ht="15">
      <c r="BF824" s="17"/>
      <c r="BG824" s="17"/>
      <c r="BH824" s="17"/>
      <c r="BI824" s="17"/>
      <c r="BJ824" s="17"/>
      <c r="BK824" s="17"/>
      <c r="BL824" s="33"/>
      <c r="BM824" s="33"/>
      <c r="BN824" s="17"/>
      <c r="BO824" s="17"/>
      <c r="BP824" s="17"/>
      <c r="BQ824" s="17"/>
      <c r="BR824" s="17"/>
      <c r="BS824" s="17"/>
      <c r="BT824" s="33"/>
      <c r="BU824" s="33"/>
    </row>
    <row r="825" spans="58:73" ht="15">
      <c r="BF825" s="17"/>
      <c r="BG825" s="17"/>
      <c r="BH825" s="17"/>
      <c r="BI825" s="17"/>
      <c r="BJ825" s="17"/>
      <c r="BK825" s="17"/>
      <c r="BL825" s="33"/>
      <c r="BM825" s="33"/>
      <c r="BN825" s="17"/>
      <c r="BO825" s="17"/>
      <c r="BP825" s="17"/>
      <c r="BQ825" s="17"/>
      <c r="BR825" s="17"/>
      <c r="BS825" s="17"/>
      <c r="BT825" s="33"/>
      <c r="BU825" s="33"/>
    </row>
    <row r="826" spans="58:73" ht="15">
      <c r="BF826" s="17"/>
      <c r="BG826" s="17"/>
      <c r="BH826" s="17"/>
      <c r="BI826" s="17"/>
      <c r="BJ826" s="17"/>
      <c r="BK826" s="17"/>
      <c r="BL826" s="33"/>
      <c r="BM826" s="33"/>
      <c r="BN826" s="17"/>
      <c r="BO826" s="17"/>
      <c r="BP826" s="17"/>
      <c r="BQ826" s="17"/>
      <c r="BR826" s="17"/>
      <c r="BS826" s="17"/>
      <c r="BT826" s="33"/>
      <c r="BU826" s="33"/>
    </row>
    <row r="827" spans="58:73" ht="15">
      <c r="BF827" s="17"/>
      <c r="BG827" s="17"/>
      <c r="BH827" s="17"/>
      <c r="BI827" s="17"/>
      <c r="BJ827" s="17"/>
      <c r="BK827" s="17"/>
      <c r="BL827" s="33"/>
      <c r="BM827" s="33"/>
      <c r="BN827" s="17"/>
      <c r="BO827" s="17"/>
      <c r="BP827" s="17"/>
      <c r="BQ827" s="17"/>
      <c r="BR827" s="17"/>
      <c r="BS827" s="17"/>
      <c r="BT827" s="33"/>
      <c r="BU827" s="33"/>
    </row>
    <row r="828" spans="58:73" ht="15">
      <c r="BF828" s="17"/>
      <c r="BG828" s="17"/>
      <c r="BH828" s="17"/>
      <c r="BI828" s="17"/>
      <c r="BJ828" s="17"/>
      <c r="BK828" s="17"/>
      <c r="BL828" s="33"/>
      <c r="BM828" s="33"/>
      <c r="BN828" s="17"/>
      <c r="BO828" s="17"/>
      <c r="BP828" s="17"/>
      <c r="BQ828" s="17"/>
      <c r="BR828" s="17"/>
      <c r="BS828" s="17"/>
      <c r="BT828" s="33"/>
      <c r="BU828" s="33"/>
    </row>
    <row r="829" spans="58:73" ht="15">
      <c r="BF829" s="17"/>
      <c r="BG829" s="17"/>
      <c r="BH829" s="17"/>
      <c r="BI829" s="17"/>
      <c r="BJ829" s="17"/>
      <c r="BK829" s="17"/>
      <c r="BL829" s="33"/>
      <c r="BM829" s="33"/>
      <c r="BN829" s="17"/>
      <c r="BO829" s="17"/>
      <c r="BP829" s="17"/>
      <c r="BQ829" s="17"/>
      <c r="BR829" s="17"/>
      <c r="BS829" s="17"/>
      <c r="BT829" s="33"/>
      <c r="BU829" s="33"/>
    </row>
    <row r="830" spans="58:73" ht="15">
      <c r="BF830" s="17"/>
      <c r="BG830" s="17"/>
      <c r="BH830" s="17"/>
      <c r="BI830" s="17"/>
      <c r="BJ830" s="17"/>
      <c r="BK830" s="17"/>
      <c r="BL830" s="33"/>
      <c r="BM830" s="33"/>
      <c r="BN830" s="17"/>
      <c r="BO830" s="17"/>
      <c r="BP830" s="17"/>
      <c r="BQ830" s="17"/>
      <c r="BR830" s="17"/>
      <c r="BS830" s="17"/>
      <c r="BT830" s="33"/>
      <c r="BU830" s="33"/>
    </row>
    <row r="831" spans="58:73" ht="15">
      <c r="BF831" s="17"/>
      <c r="BG831" s="17"/>
      <c r="BH831" s="17"/>
      <c r="BI831" s="17"/>
      <c r="BJ831" s="17"/>
      <c r="BK831" s="17"/>
      <c r="BL831" s="33"/>
      <c r="BM831" s="33"/>
      <c r="BN831" s="17"/>
      <c r="BO831" s="17"/>
      <c r="BP831" s="17"/>
      <c r="BQ831" s="17"/>
      <c r="BR831" s="17"/>
      <c r="BS831" s="17"/>
      <c r="BT831" s="33"/>
      <c r="BU831" s="33"/>
    </row>
    <row r="832" spans="58:73" ht="15">
      <c r="BF832" s="17"/>
      <c r="BG832" s="17"/>
      <c r="BH832" s="17"/>
      <c r="BI832" s="17"/>
      <c r="BJ832" s="17"/>
      <c r="BK832" s="17"/>
      <c r="BL832" s="33"/>
      <c r="BM832" s="33"/>
      <c r="BN832" s="17"/>
      <c r="BO832" s="17"/>
      <c r="BP832" s="17"/>
      <c r="BQ832" s="17"/>
      <c r="BR832" s="17"/>
      <c r="BS832" s="17"/>
      <c r="BT832" s="33"/>
      <c r="BU832" s="33"/>
    </row>
    <row r="833" spans="58:73" ht="15">
      <c r="BF833" s="17"/>
      <c r="BG833" s="17"/>
      <c r="BH833" s="17"/>
      <c r="BI833" s="17"/>
      <c r="BJ833" s="17"/>
      <c r="BK833" s="17"/>
      <c r="BL833" s="33"/>
      <c r="BM833" s="33"/>
      <c r="BN833" s="17"/>
      <c r="BO833" s="17"/>
      <c r="BP833" s="17"/>
      <c r="BQ833" s="17"/>
      <c r="BR833" s="17"/>
      <c r="BS833" s="17"/>
      <c r="BT833" s="33"/>
      <c r="BU833" s="33"/>
    </row>
    <row r="834" spans="58:73" ht="15">
      <c r="BF834" s="17"/>
      <c r="BG834" s="17"/>
      <c r="BH834" s="17"/>
      <c r="BI834" s="17"/>
      <c r="BJ834" s="17"/>
      <c r="BK834" s="17"/>
      <c r="BL834" s="33"/>
      <c r="BM834" s="33"/>
      <c r="BN834" s="17"/>
      <c r="BO834" s="17"/>
      <c r="BP834" s="17"/>
      <c r="BQ834" s="17"/>
      <c r="BR834" s="17"/>
      <c r="BS834" s="17"/>
      <c r="BT834" s="33"/>
      <c r="BU834" s="33"/>
    </row>
    <row r="835" spans="58:73" ht="15">
      <c r="BF835" s="17"/>
      <c r="BG835" s="17"/>
      <c r="BH835" s="17"/>
      <c r="BI835" s="17"/>
      <c r="BJ835" s="17"/>
      <c r="BK835" s="17"/>
      <c r="BL835" s="33"/>
      <c r="BM835" s="33"/>
      <c r="BN835" s="17"/>
      <c r="BO835" s="17"/>
      <c r="BP835" s="17"/>
      <c r="BQ835" s="17"/>
      <c r="BR835" s="17"/>
      <c r="BS835" s="17"/>
      <c r="BT835" s="33"/>
      <c r="BU835" s="33"/>
    </row>
    <row r="836" spans="58:73" ht="15">
      <c r="BF836" s="17"/>
      <c r="BG836" s="17"/>
      <c r="BH836" s="17"/>
      <c r="BI836" s="17"/>
      <c r="BJ836" s="17"/>
      <c r="BK836" s="17"/>
      <c r="BL836" s="33"/>
      <c r="BM836" s="33"/>
      <c r="BN836" s="17"/>
      <c r="BO836" s="17"/>
      <c r="BP836" s="17"/>
      <c r="BQ836" s="17"/>
      <c r="BR836" s="17"/>
      <c r="BS836" s="17"/>
      <c r="BT836" s="33"/>
      <c r="BU836" s="33"/>
    </row>
    <row r="837" spans="58:73" ht="15">
      <c r="BF837" s="17"/>
      <c r="BG837" s="17"/>
      <c r="BH837" s="17"/>
      <c r="BI837" s="17"/>
      <c r="BJ837" s="17"/>
      <c r="BK837" s="17"/>
      <c r="BL837" s="33"/>
      <c r="BM837" s="33"/>
      <c r="BN837" s="17"/>
      <c r="BO837" s="17"/>
      <c r="BP837" s="17"/>
      <c r="BQ837" s="17"/>
      <c r="BR837" s="17"/>
      <c r="BS837" s="17"/>
      <c r="BT837" s="33"/>
      <c r="BU837" s="33"/>
    </row>
    <row r="838" spans="58:73" ht="15">
      <c r="BF838" s="17"/>
      <c r="BG838" s="17"/>
      <c r="BH838" s="17"/>
      <c r="BI838" s="17"/>
      <c r="BJ838" s="17"/>
      <c r="BK838" s="17"/>
      <c r="BL838" s="33"/>
      <c r="BM838" s="33"/>
      <c r="BN838" s="17"/>
      <c r="BO838" s="17"/>
      <c r="BP838" s="17"/>
      <c r="BQ838" s="17"/>
      <c r="BR838" s="17"/>
      <c r="BS838" s="17"/>
      <c r="BT838" s="33"/>
      <c r="BU838" s="33"/>
    </row>
    <row r="839" spans="58:73" ht="15">
      <c r="BF839" s="17"/>
      <c r="BG839" s="17"/>
      <c r="BH839" s="17"/>
      <c r="BI839" s="17"/>
      <c r="BJ839" s="17"/>
      <c r="BK839" s="17"/>
      <c r="BL839" s="33"/>
      <c r="BM839" s="33"/>
      <c r="BN839" s="17"/>
      <c r="BO839" s="17"/>
      <c r="BP839" s="17"/>
      <c r="BQ839" s="17"/>
      <c r="BR839" s="17"/>
      <c r="BS839" s="17"/>
      <c r="BT839" s="33"/>
      <c r="BU839" s="33"/>
    </row>
    <row r="840" spans="58:73" ht="15">
      <c r="BF840" s="17"/>
      <c r="BG840" s="17"/>
      <c r="BH840" s="17"/>
      <c r="BI840" s="17"/>
      <c r="BJ840" s="17"/>
      <c r="BK840" s="17"/>
      <c r="BL840" s="33"/>
      <c r="BM840" s="33"/>
      <c r="BN840" s="17"/>
      <c r="BO840" s="17"/>
      <c r="BP840" s="17"/>
      <c r="BQ840" s="17"/>
      <c r="BR840" s="17"/>
      <c r="BS840" s="17"/>
      <c r="BT840" s="33"/>
      <c r="BU840" s="33"/>
    </row>
    <row r="841" spans="58:73" ht="15">
      <c r="BF841" s="17"/>
      <c r="BG841" s="17"/>
      <c r="BH841" s="17"/>
      <c r="BI841" s="17"/>
      <c r="BJ841" s="17"/>
      <c r="BK841" s="17"/>
      <c r="BL841" s="33"/>
      <c r="BM841" s="33"/>
      <c r="BN841" s="17"/>
      <c r="BO841" s="17"/>
      <c r="BP841" s="17"/>
      <c r="BQ841" s="17"/>
      <c r="BR841" s="17"/>
      <c r="BS841" s="17"/>
      <c r="BT841" s="33"/>
      <c r="BU841" s="33"/>
    </row>
    <row r="842" spans="58:73" ht="15">
      <c r="BF842" s="17"/>
      <c r="BG842" s="17"/>
      <c r="BH842" s="17"/>
      <c r="BI842" s="17"/>
      <c r="BJ842" s="17"/>
      <c r="BK842" s="17"/>
      <c r="BL842" s="33"/>
      <c r="BM842" s="33"/>
      <c r="BN842" s="17"/>
      <c r="BO842" s="17"/>
      <c r="BP842" s="17"/>
      <c r="BQ842" s="17"/>
      <c r="BR842" s="17"/>
      <c r="BS842" s="17"/>
      <c r="BT842" s="33"/>
      <c r="BU842" s="33"/>
    </row>
    <row r="843" spans="58:73" ht="15">
      <c r="BF843" s="17"/>
      <c r="BG843" s="17"/>
      <c r="BH843" s="17"/>
      <c r="BI843" s="17"/>
      <c r="BJ843" s="17"/>
      <c r="BK843" s="17"/>
      <c r="BL843" s="33"/>
      <c r="BM843" s="33"/>
      <c r="BN843" s="17"/>
      <c r="BO843" s="17"/>
      <c r="BP843" s="17"/>
      <c r="BQ843" s="17"/>
      <c r="BR843" s="17"/>
      <c r="BS843" s="17"/>
      <c r="BT843" s="33"/>
      <c r="BU843" s="33"/>
    </row>
    <row r="844" spans="58:73" ht="15">
      <c r="BF844" s="17"/>
      <c r="BG844" s="17"/>
      <c r="BH844" s="17"/>
      <c r="BI844" s="17"/>
      <c r="BJ844" s="17"/>
      <c r="BK844" s="17"/>
      <c r="BL844" s="33"/>
      <c r="BM844" s="33"/>
      <c r="BN844" s="17"/>
      <c r="BO844" s="17"/>
      <c r="BP844" s="17"/>
      <c r="BQ844" s="17"/>
      <c r="BR844" s="17"/>
      <c r="BS844" s="17"/>
      <c r="BT844" s="33"/>
      <c r="BU844" s="33"/>
    </row>
    <row r="845" spans="58:73" ht="15">
      <c r="BF845" s="17"/>
      <c r="BG845" s="17"/>
      <c r="BH845" s="17"/>
      <c r="BI845" s="17"/>
      <c r="BJ845" s="17"/>
      <c r="BK845" s="17"/>
      <c r="BL845" s="33"/>
      <c r="BM845" s="33"/>
      <c r="BN845" s="17"/>
      <c r="BO845" s="17"/>
      <c r="BP845" s="17"/>
      <c r="BQ845" s="17"/>
      <c r="BR845" s="17"/>
      <c r="BS845" s="17"/>
      <c r="BT845" s="33"/>
      <c r="BU845" s="33"/>
    </row>
    <row r="846" spans="58:73" ht="15">
      <c r="BF846" s="17"/>
      <c r="BG846" s="17"/>
      <c r="BH846" s="17"/>
      <c r="BI846" s="17"/>
      <c r="BJ846" s="17"/>
      <c r="BK846" s="17"/>
      <c r="BL846" s="33"/>
      <c r="BM846" s="33"/>
      <c r="BN846" s="17"/>
      <c r="BO846" s="17"/>
      <c r="BP846" s="17"/>
      <c r="BQ846" s="17"/>
      <c r="BR846" s="17"/>
      <c r="BS846" s="17"/>
      <c r="BT846" s="33"/>
      <c r="BU846" s="33"/>
    </row>
    <row r="847" spans="58:73" ht="15">
      <c r="BF847" s="17"/>
      <c r="BG847" s="17"/>
      <c r="BH847" s="17"/>
      <c r="BI847" s="17"/>
      <c r="BJ847" s="17"/>
      <c r="BK847" s="17"/>
      <c r="BL847" s="33"/>
      <c r="BM847" s="33"/>
      <c r="BN847" s="17"/>
      <c r="BO847" s="17"/>
      <c r="BP847" s="17"/>
      <c r="BQ847" s="17"/>
      <c r="BR847" s="17"/>
      <c r="BS847" s="17"/>
      <c r="BT847" s="33"/>
      <c r="BU847" s="33"/>
    </row>
    <row r="848" spans="58:73" ht="15">
      <c r="BF848" s="17"/>
      <c r="BG848" s="17"/>
      <c r="BH848" s="17"/>
      <c r="BI848" s="17"/>
      <c r="BJ848" s="17"/>
      <c r="BK848" s="17"/>
      <c r="BL848" s="33"/>
      <c r="BM848" s="33"/>
      <c r="BN848" s="17"/>
      <c r="BO848" s="17"/>
      <c r="BP848" s="17"/>
      <c r="BQ848" s="17"/>
      <c r="BR848" s="17"/>
      <c r="BS848" s="17"/>
      <c r="BT848" s="33"/>
      <c r="BU848" s="33"/>
    </row>
    <row r="849" spans="58:73" ht="15">
      <c r="BF849" s="17"/>
      <c r="BG849" s="17"/>
      <c r="BH849" s="17"/>
      <c r="BI849" s="17"/>
      <c r="BJ849" s="17"/>
      <c r="BK849" s="17"/>
      <c r="BL849" s="33"/>
      <c r="BM849" s="33"/>
      <c r="BN849" s="17"/>
      <c r="BO849" s="17"/>
      <c r="BP849" s="17"/>
      <c r="BQ849" s="17"/>
      <c r="BR849" s="17"/>
      <c r="BS849" s="17"/>
      <c r="BT849" s="33"/>
      <c r="BU849" s="33"/>
    </row>
    <row r="850" spans="58:73" ht="15">
      <c r="BF850" s="17"/>
      <c r="BG850" s="17"/>
      <c r="BH850" s="17"/>
      <c r="BI850" s="17"/>
      <c r="BJ850" s="17"/>
      <c r="BK850" s="17"/>
      <c r="BL850" s="33"/>
      <c r="BM850" s="33"/>
      <c r="BN850" s="17"/>
      <c r="BO850" s="17"/>
      <c r="BP850" s="17"/>
      <c r="BQ850" s="17"/>
      <c r="BR850" s="17"/>
      <c r="BS850" s="17"/>
      <c r="BT850" s="33"/>
      <c r="BU850" s="33"/>
    </row>
    <row r="851" spans="58:73" ht="15">
      <c r="BF851" s="17"/>
      <c r="BG851" s="17"/>
      <c r="BH851" s="17"/>
      <c r="BI851" s="17"/>
      <c r="BJ851" s="17"/>
      <c r="BK851" s="17"/>
      <c r="BL851" s="33"/>
      <c r="BM851" s="33"/>
      <c r="BN851" s="17"/>
      <c r="BO851" s="17"/>
      <c r="BP851" s="17"/>
      <c r="BQ851" s="17"/>
      <c r="BR851" s="17"/>
      <c r="BS851" s="17"/>
      <c r="BT851" s="33"/>
      <c r="BU851" s="33"/>
    </row>
    <row r="852" spans="58:73" ht="15">
      <c r="BF852" s="17"/>
      <c r="BG852" s="17"/>
      <c r="BH852" s="17"/>
      <c r="BI852" s="17"/>
      <c r="BJ852" s="17"/>
      <c r="BK852" s="17"/>
      <c r="BL852" s="33"/>
      <c r="BM852" s="33"/>
      <c r="BN852" s="17"/>
      <c r="BO852" s="17"/>
      <c r="BP852" s="17"/>
      <c r="BQ852" s="17"/>
      <c r="BR852" s="17"/>
      <c r="BS852" s="17"/>
      <c r="BT852" s="33"/>
      <c r="BU852" s="33"/>
    </row>
    <row r="853" spans="58:73" ht="15">
      <c r="BF853" s="17"/>
      <c r="BG853" s="17"/>
      <c r="BH853" s="17"/>
      <c r="BI853" s="17"/>
      <c r="BJ853" s="17"/>
      <c r="BK853" s="17"/>
      <c r="BL853" s="33"/>
      <c r="BM853" s="33"/>
      <c r="BN853" s="17"/>
      <c r="BO853" s="17"/>
      <c r="BP853" s="17"/>
      <c r="BQ853" s="17"/>
      <c r="BR853" s="17"/>
      <c r="BS853" s="17"/>
      <c r="BT853" s="33"/>
      <c r="BU853" s="33"/>
    </row>
    <row r="854" spans="58:73" ht="15">
      <c r="BF854" s="17"/>
      <c r="BG854" s="17"/>
      <c r="BH854" s="17"/>
      <c r="BI854" s="17"/>
      <c r="BJ854" s="17"/>
      <c r="BK854" s="17"/>
      <c r="BL854" s="33"/>
      <c r="BM854" s="33"/>
      <c r="BN854" s="17"/>
      <c r="BO854" s="17"/>
      <c r="BP854" s="17"/>
      <c r="BQ854" s="17"/>
      <c r="BR854" s="17"/>
      <c r="BS854" s="17"/>
      <c r="BT854" s="33"/>
      <c r="BU854" s="33"/>
    </row>
    <row r="855" spans="58:73" ht="15">
      <c r="BF855" s="17"/>
      <c r="BG855" s="17"/>
      <c r="BH855" s="17"/>
      <c r="BI855" s="17"/>
      <c r="BJ855" s="17"/>
      <c r="BK855" s="17"/>
      <c r="BL855" s="33"/>
      <c r="BM855" s="33"/>
      <c r="BN855" s="17"/>
      <c r="BO855" s="17"/>
      <c r="BP855" s="17"/>
      <c r="BQ855" s="17"/>
      <c r="BR855" s="17"/>
      <c r="BS855" s="17"/>
      <c r="BT855" s="33"/>
      <c r="BU855" s="33"/>
    </row>
    <row r="856" spans="58:73" ht="15">
      <c r="BF856" s="17"/>
      <c r="BG856" s="17"/>
      <c r="BH856" s="17"/>
      <c r="BI856" s="17"/>
      <c r="BJ856" s="17"/>
      <c r="BK856" s="17"/>
      <c r="BL856" s="33"/>
      <c r="BM856" s="33"/>
      <c r="BN856" s="17"/>
      <c r="BO856" s="17"/>
      <c r="BP856" s="17"/>
      <c r="BQ856" s="17"/>
      <c r="BR856" s="17"/>
      <c r="BS856" s="17"/>
      <c r="BT856" s="33"/>
      <c r="BU856" s="33"/>
    </row>
    <row r="857" spans="58:73" ht="15">
      <c r="BF857" s="17"/>
      <c r="BG857" s="17"/>
      <c r="BH857" s="17"/>
      <c r="BI857" s="17"/>
      <c r="BJ857" s="17"/>
      <c r="BK857" s="17"/>
      <c r="BL857" s="33"/>
      <c r="BM857" s="33"/>
      <c r="BN857" s="17"/>
      <c r="BO857" s="17"/>
      <c r="BP857" s="17"/>
      <c r="BQ857" s="17"/>
      <c r="BR857" s="17"/>
      <c r="BS857" s="17"/>
      <c r="BT857" s="33"/>
      <c r="BU857" s="33"/>
    </row>
    <row r="858" spans="58:73" ht="15">
      <c r="BF858" s="17"/>
      <c r="BG858" s="17"/>
      <c r="BH858" s="17"/>
      <c r="BI858" s="17"/>
      <c r="BJ858" s="17"/>
      <c r="BK858" s="17"/>
      <c r="BL858" s="33"/>
      <c r="BM858" s="33"/>
      <c r="BN858" s="17"/>
      <c r="BO858" s="17"/>
      <c r="BP858" s="17"/>
      <c r="BQ858" s="17"/>
      <c r="BR858" s="17"/>
      <c r="BS858" s="17"/>
      <c r="BT858" s="33"/>
      <c r="BU858" s="33"/>
    </row>
    <row r="859" spans="58:73" ht="15">
      <c r="BF859" s="17"/>
      <c r="BG859" s="17"/>
      <c r="BH859" s="17"/>
      <c r="BI859" s="17"/>
      <c r="BJ859" s="17"/>
      <c r="BK859" s="17"/>
      <c r="BL859" s="33"/>
      <c r="BM859" s="33"/>
      <c r="BN859" s="17"/>
      <c r="BO859" s="17"/>
      <c r="BP859" s="17"/>
      <c r="BQ859" s="17"/>
      <c r="BR859" s="17"/>
      <c r="BS859" s="17"/>
      <c r="BT859" s="33"/>
      <c r="BU859" s="33"/>
    </row>
    <row r="860" spans="58:73" ht="15">
      <c r="BF860" s="17"/>
      <c r="BG860" s="17"/>
      <c r="BH860" s="17"/>
      <c r="BI860" s="17"/>
      <c r="BJ860" s="17"/>
      <c r="BK860" s="17"/>
      <c r="BL860" s="33"/>
      <c r="BM860" s="33"/>
      <c r="BN860" s="17"/>
      <c r="BO860" s="17"/>
      <c r="BP860" s="17"/>
      <c r="BQ860" s="17"/>
      <c r="BR860" s="17"/>
      <c r="BS860" s="17"/>
      <c r="BT860" s="33"/>
      <c r="BU860" s="33"/>
    </row>
    <row r="861" spans="58:73" ht="15">
      <c r="BF861" s="17"/>
      <c r="BG861" s="17"/>
      <c r="BH861" s="17"/>
      <c r="BI861" s="17"/>
      <c r="BJ861" s="17"/>
      <c r="BK861" s="17"/>
      <c r="BL861" s="33"/>
      <c r="BM861" s="33"/>
      <c r="BN861" s="17"/>
      <c r="BO861" s="17"/>
      <c r="BP861" s="17"/>
      <c r="BQ861" s="17"/>
      <c r="BR861" s="17"/>
      <c r="BS861" s="17"/>
      <c r="BT861" s="33"/>
      <c r="BU861" s="33"/>
    </row>
    <row r="862" spans="58:73" ht="15">
      <c r="BF862" s="17"/>
      <c r="BG862" s="17"/>
      <c r="BH862" s="17"/>
      <c r="BI862" s="17"/>
      <c r="BJ862" s="17"/>
      <c r="BK862" s="17"/>
      <c r="BL862" s="33"/>
      <c r="BM862" s="33"/>
      <c r="BN862" s="17"/>
      <c r="BO862" s="17"/>
      <c r="BP862" s="17"/>
      <c r="BQ862" s="17"/>
      <c r="BR862" s="17"/>
      <c r="BS862" s="17"/>
      <c r="BT862" s="33"/>
      <c r="BU862" s="33"/>
    </row>
    <row r="863" spans="58:73" ht="15">
      <c r="BF863" s="17"/>
      <c r="BG863" s="17"/>
      <c r="BH863" s="17"/>
      <c r="BI863" s="17"/>
      <c r="BJ863" s="17"/>
      <c r="BK863" s="17"/>
      <c r="BL863" s="33"/>
      <c r="BM863" s="33"/>
      <c r="BN863" s="17"/>
      <c r="BO863" s="17"/>
      <c r="BP863" s="17"/>
      <c r="BQ863" s="17"/>
      <c r="BR863" s="17"/>
      <c r="BS863" s="17"/>
      <c r="BT863" s="33"/>
      <c r="BU863" s="33"/>
    </row>
    <row r="864" spans="58:73" ht="15">
      <c r="BF864" s="17"/>
      <c r="BG864" s="17"/>
      <c r="BH864" s="17"/>
      <c r="BI864" s="17"/>
      <c r="BJ864" s="17"/>
      <c r="BK864" s="17"/>
      <c r="BL864" s="33"/>
      <c r="BM864" s="33"/>
      <c r="BN864" s="17"/>
      <c r="BO864" s="17"/>
      <c r="BP864" s="17"/>
      <c r="BQ864" s="17"/>
      <c r="BR864" s="17"/>
      <c r="BS864" s="17"/>
      <c r="BT864" s="33"/>
      <c r="BU864" s="33"/>
    </row>
    <row r="865" spans="58:73" ht="15">
      <c r="BF865" s="17"/>
      <c r="BG865" s="17"/>
      <c r="BH865" s="17"/>
      <c r="BI865" s="17"/>
      <c r="BJ865" s="17"/>
      <c r="BK865" s="17"/>
      <c r="BL865" s="33"/>
      <c r="BM865" s="33"/>
      <c r="BN865" s="17"/>
      <c r="BO865" s="17"/>
      <c r="BP865" s="17"/>
      <c r="BQ865" s="17"/>
      <c r="BR865" s="17"/>
      <c r="BS865" s="17"/>
      <c r="BT865" s="33"/>
      <c r="BU865" s="33"/>
    </row>
    <row r="866" spans="58:73" ht="15">
      <c r="BF866" s="17"/>
      <c r="BG866" s="17"/>
      <c r="BH866" s="17"/>
      <c r="BI866" s="17"/>
      <c r="BJ866" s="17"/>
      <c r="BK866" s="17"/>
      <c r="BL866" s="33"/>
      <c r="BM866" s="33"/>
      <c r="BN866" s="17"/>
      <c r="BO866" s="17"/>
      <c r="BP866" s="17"/>
      <c r="BQ866" s="17"/>
      <c r="BR866" s="17"/>
      <c r="BS866" s="17"/>
      <c r="BT866" s="33"/>
      <c r="BU866" s="33"/>
    </row>
    <row r="867" spans="58:73" ht="15">
      <c r="BF867" s="17"/>
      <c r="BG867" s="17"/>
      <c r="BH867" s="17"/>
      <c r="BI867" s="17"/>
      <c r="BJ867" s="17"/>
      <c r="BK867" s="17"/>
      <c r="BL867" s="33"/>
      <c r="BM867" s="33"/>
      <c r="BN867" s="17"/>
      <c r="BO867" s="17"/>
      <c r="BP867" s="17"/>
      <c r="BQ867" s="17"/>
      <c r="BR867" s="17"/>
      <c r="BS867" s="17"/>
      <c r="BT867" s="33"/>
      <c r="BU867" s="33"/>
    </row>
    <row r="868" spans="58:73" ht="15">
      <c r="BF868" s="17"/>
      <c r="BG868" s="17"/>
      <c r="BH868" s="17"/>
      <c r="BI868" s="17"/>
      <c r="BJ868" s="17"/>
      <c r="BK868" s="17"/>
      <c r="BL868" s="33"/>
      <c r="BM868" s="33"/>
      <c r="BN868" s="17"/>
      <c r="BO868" s="17"/>
      <c r="BP868" s="17"/>
      <c r="BQ868" s="17"/>
      <c r="BR868" s="17"/>
      <c r="BS868" s="17"/>
      <c r="BT868" s="33"/>
      <c r="BU868" s="33"/>
    </row>
    <row r="869" spans="58:73" ht="15">
      <c r="BF869" s="17"/>
      <c r="BG869" s="17"/>
      <c r="BH869" s="17"/>
      <c r="BI869" s="17"/>
      <c r="BJ869" s="17"/>
      <c r="BK869" s="17"/>
      <c r="BL869" s="33"/>
      <c r="BM869" s="33"/>
      <c r="BN869" s="17"/>
      <c r="BO869" s="17"/>
      <c r="BP869" s="17"/>
      <c r="BQ869" s="17"/>
      <c r="BR869" s="17"/>
      <c r="BS869" s="17"/>
      <c r="BT869" s="33"/>
      <c r="BU869" s="33"/>
    </row>
    <row r="870" spans="58:73" ht="15">
      <c r="BF870" s="17"/>
      <c r="BG870" s="17"/>
      <c r="BH870" s="17"/>
      <c r="BI870" s="17"/>
      <c r="BJ870" s="17"/>
      <c r="BK870" s="17"/>
      <c r="BL870" s="33"/>
      <c r="BM870" s="33"/>
      <c r="BN870" s="17"/>
      <c r="BO870" s="17"/>
      <c r="BP870" s="17"/>
      <c r="BQ870" s="17"/>
      <c r="BR870" s="17"/>
      <c r="BS870" s="17"/>
      <c r="BT870" s="33"/>
      <c r="BU870" s="33"/>
    </row>
    <row r="871" spans="58:73" ht="15">
      <c r="BF871" s="17"/>
      <c r="BG871" s="17"/>
      <c r="BH871" s="17"/>
      <c r="BI871" s="17"/>
      <c r="BJ871" s="17"/>
      <c r="BK871" s="17"/>
      <c r="BL871" s="33"/>
      <c r="BM871" s="33"/>
      <c r="BN871" s="17"/>
      <c r="BO871" s="17"/>
      <c r="BP871" s="17"/>
      <c r="BQ871" s="17"/>
      <c r="BR871" s="17"/>
      <c r="BS871" s="17"/>
      <c r="BT871" s="33"/>
      <c r="BU871" s="33"/>
    </row>
    <row r="872" spans="58:73" ht="15">
      <c r="BF872" s="17"/>
      <c r="BG872" s="17"/>
      <c r="BH872" s="17"/>
      <c r="BI872" s="17"/>
      <c r="BJ872" s="17"/>
      <c r="BK872" s="17"/>
      <c r="BL872" s="33"/>
      <c r="BM872" s="33"/>
      <c r="BN872" s="17"/>
      <c r="BO872" s="17"/>
      <c r="BP872" s="17"/>
      <c r="BQ872" s="17"/>
      <c r="BR872" s="17"/>
      <c r="BS872" s="17"/>
      <c r="BT872" s="33"/>
      <c r="BU872" s="33"/>
    </row>
    <row r="873" spans="58:73" ht="15">
      <c r="BF873" s="17"/>
      <c r="BG873" s="17"/>
      <c r="BH873" s="17"/>
      <c r="BI873" s="17"/>
      <c r="BJ873" s="17"/>
      <c r="BK873" s="17"/>
      <c r="BL873" s="33"/>
      <c r="BM873" s="33"/>
      <c r="BN873" s="17"/>
      <c r="BO873" s="17"/>
      <c r="BP873" s="17"/>
      <c r="BQ873" s="17"/>
      <c r="BR873" s="17"/>
      <c r="BS873" s="17"/>
      <c r="BT873" s="33"/>
      <c r="BU873" s="33"/>
    </row>
    <row r="874" spans="58:73" ht="15">
      <c r="BF874" s="17"/>
      <c r="BG874" s="17"/>
      <c r="BH874" s="17"/>
      <c r="BI874" s="17"/>
      <c r="BJ874" s="17"/>
      <c r="BK874" s="17"/>
      <c r="BL874" s="33"/>
      <c r="BM874" s="33"/>
      <c r="BN874" s="17"/>
      <c r="BO874" s="17"/>
      <c r="BP874" s="17"/>
      <c r="BQ874" s="17"/>
      <c r="BR874" s="17"/>
      <c r="BS874" s="17"/>
      <c r="BT874" s="33"/>
      <c r="BU874" s="33"/>
    </row>
    <row r="875" spans="58:73" ht="15">
      <c r="BF875" s="17"/>
      <c r="BG875" s="17"/>
      <c r="BH875" s="17"/>
      <c r="BI875" s="17"/>
      <c r="BJ875" s="17"/>
      <c r="BK875" s="17"/>
      <c r="BL875" s="33"/>
      <c r="BM875" s="33"/>
      <c r="BN875" s="17"/>
      <c r="BO875" s="17"/>
      <c r="BP875" s="17"/>
      <c r="BQ875" s="17"/>
      <c r="BR875" s="17"/>
      <c r="BS875" s="17"/>
      <c r="BT875" s="33"/>
      <c r="BU875" s="33"/>
    </row>
    <row r="876" spans="58:73" ht="15">
      <c r="BF876" s="17"/>
      <c r="BG876" s="17"/>
      <c r="BH876" s="17"/>
      <c r="BI876" s="17"/>
      <c r="BJ876" s="17"/>
      <c r="BK876" s="17"/>
      <c r="BL876" s="33"/>
      <c r="BM876" s="33"/>
      <c r="BN876" s="17"/>
      <c r="BO876" s="17"/>
      <c r="BP876" s="17"/>
      <c r="BQ876" s="17"/>
      <c r="BR876" s="17"/>
      <c r="BS876" s="17"/>
      <c r="BT876" s="33"/>
      <c r="BU876" s="33"/>
    </row>
    <row r="877" spans="58:73" ht="15">
      <c r="BF877" s="17"/>
      <c r="BG877" s="17"/>
      <c r="BH877" s="17"/>
      <c r="BI877" s="17"/>
      <c r="BJ877" s="17"/>
      <c r="BK877" s="17"/>
      <c r="BL877" s="33"/>
      <c r="BM877" s="33"/>
      <c r="BN877" s="17"/>
      <c r="BO877" s="17"/>
      <c r="BP877" s="17"/>
      <c r="BQ877" s="17"/>
      <c r="BR877" s="17"/>
      <c r="BS877" s="17"/>
      <c r="BT877" s="33"/>
      <c r="BU877" s="33"/>
    </row>
    <row r="878" spans="58:73" ht="15">
      <c r="BF878" s="17"/>
      <c r="BG878" s="17"/>
      <c r="BH878" s="17"/>
      <c r="BI878" s="17"/>
      <c r="BJ878" s="17"/>
      <c r="BK878" s="17"/>
      <c r="BL878" s="33"/>
      <c r="BM878" s="33"/>
      <c r="BN878" s="17"/>
      <c r="BO878" s="17"/>
      <c r="BP878" s="17"/>
      <c r="BQ878" s="17"/>
      <c r="BR878" s="17"/>
      <c r="BS878" s="17"/>
      <c r="BT878" s="33"/>
      <c r="BU878" s="33"/>
    </row>
    <row r="879" spans="58:73" ht="15">
      <c r="BF879" s="17"/>
      <c r="BG879" s="17"/>
      <c r="BH879" s="17"/>
      <c r="BI879" s="17"/>
      <c r="BJ879" s="17"/>
      <c r="BK879" s="17"/>
      <c r="BL879" s="33"/>
      <c r="BM879" s="33"/>
      <c r="BN879" s="17"/>
      <c r="BO879" s="17"/>
      <c r="BP879" s="17"/>
      <c r="BQ879" s="17"/>
      <c r="BR879" s="17"/>
      <c r="BS879" s="17"/>
      <c r="BT879" s="33"/>
      <c r="BU879" s="33"/>
    </row>
    <row r="880" spans="58:73" ht="15">
      <c r="BF880" s="17"/>
      <c r="BG880" s="17"/>
      <c r="BH880" s="17"/>
      <c r="BI880" s="17"/>
      <c r="BJ880" s="17"/>
      <c r="BK880" s="17"/>
      <c r="BL880" s="33"/>
      <c r="BM880" s="33"/>
      <c r="BN880" s="17"/>
      <c r="BO880" s="17"/>
      <c r="BP880" s="17"/>
      <c r="BQ880" s="17"/>
      <c r="BR880" s="17"/>
      <c r="BS880" s="17"/>
      <c r="BT880" s="33"/>
      <c r="BU880" s="33"/>
    </row>
    <row r="881" spans="58:73" ht="15">
      <c r="BF881" s="17"/>
      <c r="BG881" s="17"/>
      <c r="BH881" s="17"/>
      <c r="BI881" s="17"/>
      <c r="BJ881" s="17"/>
      <c r="BK881" s="17"/>
      <c r="BL881" s="33"/>
      <c r="BM881" s="33"/>
      <c r="BN881" s="17"/>
      <c r="BO881" s="17"/>
      <c r="BP881" s="17"/>
      <c r="BQ881" s="17"/>
      <c r="BR881" s="17"/>
      <c r="BS881" s="17"/>
      <c r="BT881" s="33"/>
      <c r="BU881" s="33"/>
    </row>
    <row r="882" spans="58:73" ht="15">
      <c r="BF882" s="17"/>
      <c r="BG882" s="17"/>
      <c r="BH882" s="17"/>
      <c r="BI882" s="17"/>
      <c r="BJ882" s="17"/>
      <c r="BK882" s="17"/>
      <c r="BL882" s="33"/>
      <c r="BM882" s="33"/>
      <c r="BN882" s="17"/>
      <c r="BO882" s="17"/>
      <c r="BP882" s="17"/>
      <c r="BQ882" s="17"/>
      <c r="BR882" s="17"/>
      <c r="BS882" s="17"/>
      <c r="BT882" s="33"/>
      <c r="BU882" s="33"/>
    </row>
    <row r="883" spans="58:73" ht="15">
      <c r="BF883" s="17"/>
      <c r="BG883" s="17"/>
      <c r="BH883" s="17"/>
      <c r="BI883" s="17"/>
      <c r="BJ883" s="17"/>
      <c r="BK883" s="17"/>
      <c r="BL883" s="33"/>
      <c r="BM883" s="33"/>
      <c r="BN883" s="17"/>
      <c r="BO883" s="17"/>
      <c r="BP883" s="17"/>
      <c r="BQ883" s="17"/>
      <c r="BR883" s="17"/>
      <c r="BS883" s="17"/>
      <c r="BT883" s="33"/>
      <c r="BU883" s="33"/>
    </row>
    <row r="884" spans="58:73" ht="15">
      <c r="BF884" s="17"/>
      <c r="BG884" s="17"/>
      <c r="BH884" s="17"/>
      <c r="BI884" s="17"/>
      <c r="BJ884" s="17"/>
      <c r="BK884" s="17"/>
      <c r="BL884" s="33"/>
      <c r="BM884" s="33"/>
      <c r="BN884" s="17"/>
      <c r="BO884" s="17"/>
      <c r="BP884" s="17"/>
      <c r="BQ884" s="17"/>
      <c r="BR884" s="17"/>
      <c r="BS884" s="17"/>
      <c r="BT884" s="33"/>
      <c r="BU884" s="33"/>
    </row>
    <row r="885" spans="58:73" ht="15">
      <c r="BF885" s="17"/>
      <c r="BG885" s="17"/>
      <c r="BH885" s="17"/>
      <c r="BI885" s="17"/>
      <c r="BJ885" s="17"/>
      <c r="BK885" s="17"/>
      <c r="BL885" s="33"/>
      <c r="BM885" s="33"/>
      <c r="BN885" s="17"/>
      <c r="BO885" s="17"/>
      <c r="BP885" s="17"/>
      <c r="BQ885" s="17"/>
      <c r="BR885" s="17"/>
      <c r="BS885" s="17"/>
      <c r="BT885" s="33"/>
      <c r="BU885" s="33"/>
    </row>
    <row r="886" spans="58:73" ht="15">
      <c r="BF886" s="17"/>
      <c r="BG886" s="17"/>
      <c r="BH886" s="17"/>
      <c r="BI886" s="17"/>
      <c r="BJ886" s="17"/>
      <c r="BK886" s="17"/>
      <c r="BL886" s="33"/>
      <c r="BM886" s="33"/>
      <c r="BN886" s="17"/>
      <c r="BO886" s="17"/>
      <c r="BP886" s="17"/>
      <c r="BQ886" s="17"/>
      <c r="BR886" s="17"/>
      <c r="BS886" s="17"/>
      <c r="BT886" s="33"/>
      <c r="BU886" s="33"/>
    </row>
    <row r="887" spans="58:73" ht="15">
      <c r="BF887" s="17"/>
      <c r="BG887" s="17"/>
      <c r="BH887" s="17"/>
      <c r="BI887" s="17"/>
      <c r="BJ887" s="17"/>
      <c r="BK887" s="17"/>
      <c r="BL887" s="33"/>
      <c r="BM887" s="33"/>
      <c r="BN887" s="17"/>
      <c r="BO887" s="17"/>
      <c r="BP887" s="17"/>
      <c r="BQ887" s="17"/>
      <c r="BR887" s="17"/>
      <c r="BS887" s="17"/>
      <c r="BT887" s="33"/>
      <c r="BU887" s="33"/>
    </row>
    <row r="888" spans="58:73" ht="15">
      <c r="BF888" s="17"/>
      <c r="BG888" s="17"/>
      <c r="BH888" s="17"/>
      <c r="BI888" s="17"/>
      <c r="BJ888" s="17"/>
      <c r="BK888" s="17"/>
      <c r="BL888" s="33"/>
      <c r="BM888" s="33"/>
      <c r="BN888" s="17"/>
      <c r="BO888" s="17"/>
      <c r="BP888" s="17"/>
      <c r="BQ888" s="17"/>
      <c r="BR888" s="17"/>
      <c r="BS888" s="17"/>
      <c r="BT888" s="33"/>
      <c r="BU888" s="33"/>
    </row>
    <row r="889" spans="58:73" ht="15">
      <c r="BF889" s="17"/>
      <c r="BG889" s="17"/>
      <c r="BH889" s="17"/>
      <c r="BI889" s="17"/>
      <c r="BJ889" s="17"/>
      <c r="BK889" s="17"/>
      <c r="BL889" s="33"/>
      <c r="BM889" s="33"/>
      <c r="BN889" s="17"/>
      <c r="BO889" s="17"/>
      <c r="BP889" s="17"/>
      <c r="BQ889" s="17"/>
      <c r="BR889" s="17"/>
      <c r="BS889" s="17"/>
      <c r="BT889" s="33"/>
      <c r="BU889" s="33"/>
    </row>
    <row r="890" spans="58:73" ht="15">
      <c r="BF890" s="17"/>
      <c r="BG890" s="17"/>
      <c r="BH890" s="17"/>
      <c r="BI890" s="17"/>
      <c r="BJ890" s="17"/>
      <c r="BK890" s="17"/>
      <c r="BL890" s="33"/>
      <c r="BM890" s="33"/>
      <c r="BN890" s="17"/>
      <c r="BO890" s="17"/>
      <c r="BP890" s="17"/>
      <c r="BQ890" s="17"/>
      <c r="BR890" s="17"/>
      <c r="BS890" s="17"/>
      <c r="BT890" s="33"/>
      <c r="BU890" s="33"/>
    </row>
    <row r="891" spans="58:73" ht="15">
      <c r="BF891" s="17"/>
      <c r="BG891" s="17"/>
      <c r="BH891" s="17"/>
      <c r="BI891" s="17"/>
      <c r="BJ891" s="17"/>
      <c r="BK891" s="17"/>
      <c r="BL891" s="33"/>
      <c r="BM891" s="33"/>
      <c r="BN891" s="17"/>
      <c r="BO891" s="17"/>
      <c r="BP891" s="17"/>
      <c r="BQ891" s="17"/>
      <c r="BR891" s="17"/>
      <c r="BS891" s="17"/>
      <c r="BT891" s="33"/>
      <c r="BU891" s="33"/>
    </row>
    <row r="892" spans="58:73" ht="15">
      <c r="BF892" s="17"/>
      <c r="BG892" s="17"/>
      <c r="BH892" s="17"/>
      <c r="BI892" s="17"/>
      <c r="BJ892" s="17"/>
      <c r="BK892" s="17"/>
      <c r="BL892" s="33"/>
      <c r="BM892" s="33"/>
      <c r="BN892" s="17"/>
      <c r="BO892" s="17"/>
      <c r="BP892" s="17"/>
      <c r="BQ892" s="17"/>
      <c r="BR892" s="17"/>
      <c r="BS892" s="17"/>
      <c r="BT892" s="33"/>
      <c r="BU892" s="33"/>
    </row>
    <row r="893" spans="58:73" ht="15">
      <c r="BF893" s="17"/>
      <c r="BG893" s="17"/>
      <c r="BH893" s="17"/>
      <c r="BI893" s="17"/>
      <c r="BJ893" s="17"/>
      <c r="BK893" s="17"/>
      <c r="BL893" s="33"/>
      <c r="BM893" s="33"/>
      <c r="BN893" s="17"/>
      <c r="BO893" s="17"/>
      <c r="BP893" s="17"/>
      <c r="BQ893" s="17"/>
      <c r="BR893" s="17"/>
      <c r="BS893" s="17"/>
      <c r="BT893" s="33"/>
      <c r="BU893" s="33"/>
    </row>
    <row r="894" spans="58:73" ht="15">
      <c r="BF894" s="17"/>
      <c r="BG894" s="17"/>
      <c r="BH894" s="17"/>
      <c r="BI894" s="17"/>
      <c r="BJ894" s="17"/>
      <c r="BK894" s="17"/>
      <c r="BL894" s="33"/>
      <c r="BM894" s="33"/>
      <c r="BN894" s="17"/>
      <c r="BO894" s="17"/>
      <c r="BP894" s="17"/>
      <c r="BQ894" s="17"/>
      <c r="BR894" s="17"/>
      <c r="BS894" s="17"/>
      <c r="BT894" s="33"/>
      <c r="BU894" s="33"/>
    </row>
    <row r="895" spans="58:73" ht="15">
      <c r="BF895" s="17"/>
      <c r="BG895" s="17"/>
      <c r="BH895" s="17"/>
      <c r="BI895" s="17"/>
      <c r="BJ895" s="17"/>
      <c r="BK895" s="17"/>
      <c r="BL895" s="33"/>
      <c r="BM895" s="33"/>
      <c r="BN895" s="17"/>
      <c r="BO895" s="17"/>
      <c r="BP895" s="17"/>
      <c r="BQ895" s="17"/>
      <c r="BR895" s="17"/>
      <c r="BS895" s="17"/>
      <c r="BT895" s="33"/>
      <c r="BU895" s="33"/>
    </row>
    <row r="896" spans="58:73" ht="15">
      <c r="BF896" s="17"/>
      <c r="BG896" s="17"/>
      <c r="BH896" s="17"/>
      <c r="BI896" s="17"/>
      <c r="BJ896" s="17"/>
      <c r="BK896" s="17"/>
      <c r="BL896" s="33"/>
      <c r="BM896" s="33"/>
      <c r="BN896" s="17"/>
      <c r="BO896" s="17"/>
      <c r="BP896" s="17"/>
      <c r="BQ896" s="17"/>
      <c r="BR896" s="17"/>
      <c r="BS896" s="17"/>
      <c r="BT896" s="33"/>
      <c r="BU896" s="33"/>
    </row>
    <row r="897" spans="58:73" ht="15">
      <c r="BF897" s="17"/>
      <c r="BG897" s="17"/>
      <c r="BH897" s="17"/>
      <c r="BI897" s="17"/>
      <c r="BJ897" s="17"/>
      <c r="BK897" s="17"/>
      <c r="BL897" s="33"/>
      <c r="BM897" s="33"/>
      <c r="BN897" s="17"/>
      <c r="BO897" s="17"/>
      <c r="BP897" s="17"/>
      <c r="BQ897" s="17"/>
      <c r="BR897" s="17"/>
      <c r="BS897" s="17"/>
      <c r="BT897" s="33"/>
      <c r="BU897" s="33"/>
    </row>
    <row r="898" spans="58:73" ht="15">
      <c r="BF898" s="17"/>
      <c r="BG898" s="17"/>
      <c r="BH898" s="17"/>
      <c r="BI898" s="17"/>
      <c r="BJ898" s="17"/>
      <c r="BK898" s="17"/>
      <c r="BL898" s="33"/>
      <c r="BM898" s="33"/>
      <c r="BN898" s="17"/>
      <c r="BO898" s="17"/>
      <c r="BP898" s="17"/>
      <c r="BQ898" s="17"/>
      <c r="BR898" s="17"/>
      <c r="BS898" s="17"/>
      <c r="BT898" s="33"/>
      <c r="BU898" s="33"/>
    </row>
    <row r="899" spans="58:73" ht="15">
      <c r="BF899" s="17"/>
      <c r="BG899" s="17"/>
      <c r="BH899" s="17"/>
      <c r="BI899" s="17"/>
      <c r="BJ899" s="17"/>
      <c r="BK899" s="17"/>
      <c r="BL899" s="33"/>
      <c r="BM899" s="33"/>
      <c r="BN899" s="17"/>
      <c r="BO899" s="17"/>
      <c r="BP899" s="17"/>
      <c r="BQ899" s="17"/>
      <c r="BR899" s="17"/>
      <c r="BS899" s="17"/>
      <c r="BT899" s="33"/>
      <c r="BU899" s="33"/>
    </row>
    <row r="900" spans="58:73" ht="15">
      <c r="BF900" s="17"/>
      <c r="BG900" s="17"/>
      <c r="BH900" s="17"/>
      <c r="BI900" s="17"/>
      <c r="BJ900" s="17"/>
      <c r="BK900" s="17"/>
      <c r="BL900" s="33"/>
      <c r="BM900" s="33"/>
      <c r="BN900" s="17"/>
      <c r="BO900" s="17"/>
      <c r="BP900" s="17"/>
      <c r="BQ900" s="17"/>
      <c r="BR900" s="17"/>
      <c r="BS900" s="17"/>
      <c r="BT900" s="33"/>
      <c r="BU900" s="33"/>
    </row>
    <row r="901" spans="58:73" ht="15">
      <c r="BF901" s="17"/>
      <c r="BG901" s="17"/>
      <c r="BH901" s="17"/>
      <c r="BI901" s="17"/>
      <c r="BJ901" s="17"/>
      <c r="BK901" s="17"/>
      <c r="BL901" s="33"/>
      <c r="BM901" s="33"/>
      <c r="BN901" s="17"/>
      <c r="BO901" s="17"/>
      <c r="BP901" s="17"/>
      <c r="BQ901" s="17"/>
      <c r="BR901" s="17"/>
      <c r="BS901" s="17"/>
      <c r="BT901" s="33"/>
      <c r="BU901" s="33"/>
    </row>
    <row r="902" spans="58:73" ht="15">
      <c r="BF902" s="17"/>
      <c r="BG902" s="17"/>
      <c r="BH902" s="17"/>
      <c r="BI902" s="17"/>
      <c r="BJ902" s="17"/>
      <c r="BK902" s="17"/>
      <c r="BL902" s="33"/>
      <c r="BM902" s="33"/>
      <c r="BN902" s="17"/>
      <c r="BO902" s="17"/>
      <c r="BP902" s="17"/>
      <c r="BQ902" s="17"/>
      <c r="BR902" s="17"/>
      <c r="BS902" s="17"/>
      <c r="BT902" s="33"/>
      <c r="BU902" s="33"/>
    </row>
    <row r="903" spans="58:73" ht="15">
      <c r="BF903" s="17"/>
      <c r="BG903" s="17"/>
      <c r="BH903" s="17"/>
      <c r="BI903" s="17"/>
      <c r="BJ903" s="17"/>
      <c r="BK903" s="17"/>
      <c r="BL903" s="33"/>
      <c r="BM903" s="33"/>
      <c r="BN903" s="17"/>
      <c r="BO903" s="17"/>
      <c r="BP903" s="17"/>
      <c r="BQ903" s="17"/>
      <c r="BR903" s="17"/>
      <c r="BS903" s="17"/>
      <c r="BT903" s="33"/>
      <c r="BU903" s="33"/>
    </row>
    <row r="904" spans="58:73" ht="15">
      <c r="BF904" s="17"/>
      <c r="BG904" s="17"/>
      <c r="BH904" s="17"/>
      <c r="BI904" s="17"/>
      <c r="BJ904" s="17"/>
      <c r="BK904" s="17"/>
      <c r="BL904" s="33"/>
      <c r="BM904" s="33"/>
      <c r="BN904" s="17"/>
      <c r="BO904" s="17"/>
      <c r="BP904" s="17"/>
      <c r="BQ904" s="17"/>
      <c r="BR904" s="17"/>
      <c r="BS904" s="17"/>
      <c r="BT904" s="33"/>
      <c r="BU904" s="33"/>
    </row>
    <row r="905" spans="58:73" ht="15">
      <c r="BF905" s="17"/>
      <c r="BG905" s="17"/>
      <c r="BH905" s="17"/>
      <c r="BI905" s="17"/>
      <c r="BJ905" s="17"/>
      <c r="BK905" s="17"/>
      <c r="BL905" s="33"/>
      <c r="BM905" s="33"/>
      <c r="BN905" s="17"/>
      <c r="BO905" s="17"/>
      <c r="BP905" s="17"/>
      <c r="BQ905" s="17"/>
      <c r="BR905" s="17"/>
      <c r="BS905" s="17"/>
      <c r="BT905" s="33"/>
      <c r="BU905" s="33"/>
    </row>
    <row r="906" spans="58:73" ht="15">
      <c r="BF906" s="17"/>
      <c r="BG906" s="17"/>
      <c r="BH906" s="17"/>
      <c r="BI906" s="17"/>
      <c r="BJ906" s="17"/>
      <c r="BK906" s="17"/>
      <c r="BL906" s="33"/>
      <c r="BM906" s="33"/>
      <c r="BN906" s="17"/>
      <c r="BO906" s="17"/>
      <c r="BP906" s="17"/>
      <c r="BQ906" s="17"/>
      <c r="BR906" s="17"/>
      <c r="BS906" s="17"/>
      <c r="BT906" s="33"/>
      <c r="BU906" s="33"/>
    </row>
    <row r="907" spans="58:73" ht="15">
      <c r="BF907" s="17"/>
      <c r="BG907" s="17"/>
      <c r="BH907" s="17"/>
      <c r="BI907" s="17"/>
      <c r="BJ907" s="17"/>
      <c r="BK907" s="17"/>
      <c r="BL907" s="33"/>
      <c r="BM907" s="33"/>
      <c r="BN907" s="17"/>
      <c r="BO907" s="17"/>
      <c r="BP907" s="17"/>
      <c r="BQ907" s="17"/>
      <c r="BR907" s="17"/>
      <c r="BS907" s="17"/>
      <c r="BT907" s="33"/>
      <c r="BU907" s="33"/>
    </row>
    <row r="908" spans="58:73" ht="15">
      <c r="BF908" s="17"/>
      <c r="BG908" s="17"/>
      <c r="BH908" s="17"/>
      <c r="BI908" s="17"/>
      <c r="BJ908" s="17"/>
      <c r="BK908" s="17"/>
      <c r="BL908" s="33"/>
      <c r="BM908" s="33"/>
      <c r="BN908" s="17"/>
      <c r="BO908" s="17"/>
      <c r="BP908" s="17"/>
      <c r="BQ908" s="17"/>
      <c r="BR908" s="17"/>
      <c r="BS908" s="17"/>
      <c r="BT908" s="33"/>
      <c r="BU908" s="33"/>
    </row>
    <row r="909" spans="58:73" ht="15">
      <c r="BF909" s="17"/>
      <c r="BG909" s="17"/>
      <c r="BH909" s="17"/>
      <c r="BI909" s="17"/>
      <c r="BJ909" s="17"/>
      <c r="BK909" s="17"/>
      <c r="BL909" s="33"/>
      <c r="BM909" s="33"/>
      <c r="BN909" s="17"/>
      <c r="BO909" s="17"/>
      <c r="BP909" s="17"/>
      <c r="BQ909" s="17"/>
      <c r="BR909" s="17"/>
      <c r="BS909" s="17"/>
      <c r="BT909" s="33"/>
      <c r="BU909" s="33"/>
    </row>
    <row r="910" spans="58:73" ht="15">
      <c r="BF910" s="17"/>
      <c r="BG910" s="17"/>
      <c r="BH910" s="17"/>
      <c r="BI910" s="17"/>
      <c r="BJ910" s="17"/>
      <c r="BK910" s="17"/>
      <c r="BL910" s="33"/>
      <c r="BM910" s="33"/>
      <c r="BN910" s="17"/>
      <c r="BO910" s="17"/>
      <c r="BP910" s="17"/>
      <c r="BQ910" s="17"/>
      <c r="BR910" s="17"/>
      <c r="BS910" s="17"/>
      <c r="BT910" s="33"/>
      <c r="BU910" s="33"/>
    </row>
    <row r="911" spans="58:73" ht="15">
      <c r="BF911" s="17"/>
      <c r="BG911" s="17"/>
      <c r="BH911" s="17"/>
      <c r="BI911" s="17"/>
      <c r="BJ911" s="17"/>
      <c r="BK911" s="17"/>
      <c r="BL911" s="33"/>
      <c r="BM911" s="33"/>
      <c r="BN911" s="17"/>
      <c r="BO911" s="17"/>
      <c r="BP911" s="17"/>
      <c r="BQ911" s="17"/>
      <c r="BR911" s="17"/>
      <c r="BS911" s="17"/>
      <c r="BT911" s="33"/>
      <c r="BU911" s="33"/>
    </row>
    <row r="912" spans="58:73" ht="15">
      <c r="BF912" s="17"/>
      <c r="BG912" s="17"/>
      <c r="BH912" s="17"/>
      <c r="BI912" s="17"/>
      <c r="BJ912" s="17"/>
      <c r="BK912" s="17"/>
      <c r="BL912" s="33"/>
      <c r="BM912" s="33"/>
      <c r="BN912" s="17"/>
      <c r="BO912" s="17"/>
      <c r="BP912" s="17"/>
      <c r="BQ912" s="17"/>
      <c r="BR912" s="17"/>
      <c r="BS912" s="17"/>
      <c r="BT912" s="33"/>
      <c r="BU912" s="33"/>
    </row>
    <row r="913" spans="58:73" ht="15">
      <c r="BF913" s="17"/>
      <c r="BG913" s="17"/>
      <c r="BH913" s="17"/>
      <c r="BI913" s="17"/>
      <c r="BJ913" s="17"/>
      <c r="BK913" s="17"/>
      <c r="BL913" s="33"/>
      <c r="BM913" s="33"/>
      <c r="BN913" s="17"/>
      <c r="BO913" s="17"/>
      <c r="BP913" s="17"/>
      <c r="BQ913" s="17"/>
      <c r="BR913" s="17"/>
      <c r="BS913" s="17"/>
      <c r="BT913" s="33"/>
      <c r="BU913" s="33"/>
    </row>
    <row r="914" spans="58:73" ht="15">
      <c r="BF914" s="17"/>
      <c r="BG914" s="17"/>
      <c r="BH914" s="17"/>
      <c r="BI914" s="17"/>
      <c r="BJ914" s="17"/>
      <c r="BK914" s="17"/>
      <c r="BL914" s="33"/>
      <c r="BM914" s="33"/>
      <c r="BN914" s="17"/>
      <c r="BO914" s="17"/>
      <c r="BP914" s="17"/>
      <c r="BQ914" s="17"/>
      <c r="BR914" s="17"/>
      <c r="BS914" s="17"/>
      <c r="BT914" s="33"/>
      <c r="BU914" s="33"/>
    </row>
    <row r="915" spans="58:73" ht="15">
      <c r="BF915" s="17"/>
      <c r="BG915" s="17"/>
      <c r="BH915" s="17"/>
      <c r="BI915" s="17"/>
      <c r="BJ915" s="17"/>
      <c r="BK915" s="17"/>
      <c r="BL915" s="33"/>
      <c r="BM915" s="33"/>
      <c r="BN915" s="17"/>
      <c r="BO915" s="17"/>
      <c r="BP915" s="17"/>
      <c r="BQ915" s="17"/>
      <c r="BR915" s="17"/>
      <c r="BS915" s="17"/>
      <c r="BT915" s="33"/>
      <c r="BU915" s="33"/>
    </row>
    <row r="916" spans="58:73" ht="15">
      <c r="BF916" s="17"/>
      <c r="BG916" s="17"/>
      <c r="BH916" s="17"/>
      <c r="BI916" s="17"/>
      <c r="BJ916" s="17"/>
      <c r="BK916" s="17"/>
      <c r="BL916" s="33"/>
      <c r="BM916" s="33"/>
      <c r="BN916" s="17"/>
      <c r="BO916" s="17"/>
      <c r="BP916" s="17"/>
      <c r="BQ916" s="17"/>
      <c r="BR916" s="17"/>
      <c r="BS916" s="17"/>
      <c r="BT916" s="33"/>
      <c r="BU916" s="33"/>
    </row>
    <row r="917" spans="58:73" ht="15">
      <c r="BF917" s="17"/>
      <c r="BG917" s="17"/>
      <c r="BH917" s="17"/>
      <c r="BI917" s="17"/>
      <c r="BJ917" s="17"/>
      <c r="BK917" s="17"/>
      <c r="BL917" s="33"/>
      <c r="BM917" s="33"/>
      <c r="BN917" s="17"/>
      <c r="BO917" s="17"/>
      <c r="BP917" s="17"/>
      <c r="BQ917" s="17"/>
      <c r="BR917" s="17"/>
      <c r="BS917" s="17"/>
      <c r="BT917" s="33"/>
      <c r="BU917" s="33"/>
    </row>
    <row r="918" spans="58:73" ht="15">
      <c r="BF918" s="17"/>
      <c r="BG918" s="17"/>
      <c r="BH918" s="17"/>
      <c r="BI918" s="17"/>
      <c r="BJ918" s="17"/>
      <c r="BK918" s="17"/>
      <c r="BL918" s="33"/>
      <c r="BM918" s="33"/>
      <c r="BN918" s="17"/>
      <c r="BO918" s="17"/>
      <c r="BP918" s="17"/>
      <c r="BQ918" s="17"/>
      <c r="BR918" s="17"/>
      <c r="BS918" s="17"/>
      <c r="BT918" s="33"/>
      <c r="BU918" s="33"/>
    </row>
    <row r="919" spans="58:73" ht="15">
      <c r="BF919" s="17"/>
      <c r="BG919" s="17"/>
      <c r="BH919" s="17"/>
      <c r="BI919" s="17"/>
      <c r="BJ919" s="17"/>
      <c r="BK919" s="17"/>
      <c r="BL919" s="33"/>
      <c r="BM919" s="33"/>
      <c r="BN919" s="17"/>
      <c r="BO919" s="17"/>
      <c r="BP919" s="17"/>
      <c r="BQ919" s="17"/>
      <c r="BR919" s="17"/>
      <c r="BS919" s="17"/>
      <c r="BT919" s="33"/>
      <c r="BU919" s="33"/>
    </row>
    <row r="920" spans="58:73" ht="15">
      <c r="BF920" s="17"/>
      <c r="BG920" s="17"/>
      <c r="BH920" s="17"/>
      <c r="BI920" s="17"/>
      <c r="BJ920" s="17"/>
      <c r="BK920" s="17"/>
      <c r="BL920" s="33"/>
      <c r="BM920" s="33"/>
      <c r="BN920" s="17"/>
      <c r="BO920" s="17"/>
      <c r="BP920" s="17"/>
      <c r="BQ920" s="17"/>
      <c r="BR920" s="17"/>
      <c r="BS920" s="17"/>
      <c r="BT920" s="33"/>
      <c r="BU920" s="33"/>
    </row>
    <row r="921" spans="58:73" ht="15">
      <c r="BF921" s="17"/>
      <c r="BG921" s="17"/>
      <c r="BH921" s="17"/>
      <c r="BI921" s="17"/>
      <c r="BJ921" s="17"/>
      <c r="BK921" s="17"/>
      <c r="BL921" s="33"/>
      <c r="BM921" s="33"/>
      <c r="BN921" s="17"/>
      <c r="BO921" s="17"/>
      <c r="BP921" s="17"/>
      <c r="BQ921" s="17"/>
      <c r="BR921" s="17"/>
      <c r="BS921" s="17"/>
      <c r="BT921" s="33"/>
      <c r="BU921" s="33"/>
    </row>
    <row r="922" spans="58:73" ht="15">
      <c r="BF922" s="17"/>
      <c r="BG922" s="17"/>
      <c r="BH922" s="17"/>
      <c r="BI922" s="17"/>
      <c r="BJ922" s="17"/>
      <c r="BK922" s="17"/>
      <c r="BL922" s="33"/>
      <c r="BM922" s="33"/>
      <c r="BN922" s="17"/>
      <c r="BO922" s="17"/>
      <c r="BP922" s="17"/>
      <c r="BQ922" s="17"/>
      <c r="BR922" s="17"/>
      <c r="BS922" s="17"/>
      <c r="BT922" s="33"/>
      <c r="BU922" s="33"/>
    </row>
    <row r="923" spans="58:73" ht="15">
      <c r="BF923" s="17"/>
      <c r="BG923" s="17"/>
      <c r="BH923" s="17"/>
      <c r="BI923" s="17"/>
      <c r="BJ923" s="17"/>
      <c r="BK923" s="17"/>
      <c r="BL923" s="33"/>
      <c r="BM923" s="33"/>
      <c r="BN923" s="17"/>
      <c r="BO923" s="17"/>
      <c r="BP923" s="17"/>
      <c r="BQ923" s="17"/>
      <c r="BR923" s="17"/>
      <c r="BS923" s="17"/>
      <c r="BT923" s="33"/>
      <c r="BU923" s="33"/>
    </row>
    <row r="924" spans="58:73" ht="15">
      <c r="BF924" s="17"/>
      <c r="BG924" s="17"/>
      <c r="BH924" s="17"/>
      <c r="BI924" s="17"/>
      <c r="BJ924" s="17"/>
      <c r="BK924" s="17"/>
      <c r="BL924" s="33"/>
      <c r="BM924" s="33"/>
      <c r="BN924" s="17"/>
      <c r="BO924" s="17"/>
      <c r="BP924" s="17"/>
      <c r="BQ924" s="17"/>
      <c r="BR924" s="17"/>
      <c r="BS924" s="17"/>
      <c r="BT924" s="33"/>
      <c r="BU924" s="33"/>
    </row>
    <row r="925" spans="58:73" ht="15">
      <c r="BF925" s="17"/>
      <c r="BG925" s="17"/>
      <c r="BH925" s="17"/>
      <c r="BI925" s="17"/>
      <c r="BJ925" s="17"/>
      <c r="BK925" s="17"/>
      <c r="BL925" s="33"/>
      <c r="BM925" s="33"/>
      <c r="BN925" s="17"/>
      <c r="BO925" s="17"/>
      <c r="BP925" s="17"/>
      <c r="BQ925" s="17"/>
      <c r="BR925" s="17"/>
      <c r="BS925" s="17"/>
      <c r="BT925" s="33"/>
      <c r="BU925" s="33"/>
    </row>
    <row r="926" spans="58:73" ht="15">
      <c r="BF926" s="17"/>
      <c r="BG926" s="17"/>
      <c r="BH926" s="17"/>
      <c r="BI926" s="17"/>
      <c r="BJ926" s="17"/>
      <c r="BK926" s="17"/>
      <c r="BL926" s="33"/>
      <c r="BM926" s="33"/>
      <c r="BN926" s="17"/>
      <c r="BO926" s="17"/>
      <c r="BP926" s="17"/>
      <c r="BQ926" s="17"/>
      <c r="BR926" s="17"/>
      <c r="BS926" s="17"/>
      <c r="BT926" s="33"/>
      <c r="BU926" s="33"/>
    </row>
    <row r="927" spans="58:73" ht="15">
      <c r="BF927" s="17"/>
      <c r="BG927" s="17"/>
      <c r="BH927" s="17"/>
      <c r="BI927" s="17"/>
      <c r="BJ927" s="17"/>
      <c r="BK927" s="17"/>
      <c r="BL927" s="33"/>
      <c r="BM927" s="33"/>
      <c r="BN927" s="17"/>
      <c r="BO927" s="17"/>
      <c r="BP927" s="17"/>
      <c r="BQ927" s="17"/>
      <c r="BR927" s="17"/>
      <c r="BS927" s="17"/>
      <c r="BT927" s="33"/>
      <c r="BU927" s="33"/>
    </row>
    <row r="928" spans="58:73" ht="15">
      <c r="BF928" s="17"/>
      <c r="BG928" s="17"/>
      <c r="BH928" s="17"/>
      <c r="BI928" s="17"/>
      <c r="BJ928" s="17"/>
      <c r="BK928" s="17"/>
      <c r="BL928" s="33"/>
      <c r="BM928" s="33"/>
      <c r="BN928" s="17"/>
      <c r="BO928" s="17"/>
      <c r="BP928" s="17"/>
      <c r="BQ928" s="17"/>
      <c r="BR928" s="17"/>
      <c r="BS928" s="17"/>
      <c r="BT928" s="33"/>
      <c r="BU928" s="33"/>
    </row>
    <row r="929" spans="58:73" ht="15">
      <c r="BF929" s="17"/>
      <c r="BG929" s="17"/>
      <c r="BH929" s="17"/>
      <c r="BI929" s="17"/>
      <c r="BJ929" s="17"/>
      <c r="BK929" s="17"/>
      <c r="BL929" s="33"/>
      <c r="BM929" s="33"/>
      <c r="BN929" s="17"/>
      <c r="BO929" s="17"/>
      <c r="BP929" s="17"/>
      <c r="BQ929" s="17"/>
      <c r="BR929" s="17"/>
      <c r="BS929" s="17"/>
      <c r="BT929" s="33"/>
      <c r="BU929" s="33"/>
    </row>
    <row r="930" spans="58:73" ht="15">
      <c r="BF930" s="17"/>
      <c r="BG930" s="17"/>
      <c r="BH930" s="17"/>
      <c r="BI930" s="17"/>
      <c r="BJ930" s="17"/>
      <c r="BK930" s="17"/>
      <c r="BL930" s="33"/>
      <c r="BM930" s="33"/>
      <c r="BN930" s="17"/>
      <c r="BO930" s="17"/>
      <c r="BP930" s="17"/>
      <c r="BQ930" s="17"/>
      <c r="BR930" s="17"/>
      <c r="BS930" s="17"/>
      <c r="BT930" s="33"/>
      <c r="BU930" s="33"/>
    </row>
    <row r="931" spans="58:73" ht="15">
      <c r="BF931" s="17"/>
      <c r="BG931" s="17"/>
      <c r="BH931" s="17"/>
      <c r="BI931" s="17"/>
      <c r="BJ931" s="17"/>
      <c r="BK931" s="17"/>
      <c r="BL931" s="33"/>
      <c r="BM931" s="33"/>
      <c r="BN931" s="17"/>
      <c r="BO931" s="17"/>
      <c r="BP931" s="17"/>
      <c r="BQ931" s="17"/>
      <c r="BR931" s="17"/>
      <c r="BS931" s="17"/>
      <c r="BT931" s="33"/>
      <c r="BU931" s="33"/>
    </row>
    <row r="932" spans="58:73" ht="15">
      <c r="BF932" s="17"/>
      <c r="BG932" s="17"/>
      <c r="BH932" s="17"/>
      <c r="BI932" s="17"/>
      <c r="BJ932" s="17"/>
      <c r="BK932" s="17"/>
      <c r="BL932" s="33"/>
      <c r="BM932" s="33"/>
      <c r="BN932" s="17"/>
      <c r="BO932" s="17"/>
      <c r="BP932" s="17"/>
      <c r="BQ932" s="17"/>
      <c r="BR932" s="17"/>
      <c r="BS932" s="17"/>
      <c r="BT932" s="33"/>
      <c r="BU932" s="33"/>
    </row>
    <row r="933" spans="58:73" ht="15">
      <c r="BF933" s="17"/>
      <c r="BG933" s="17"/>
      <c r="BH933" s="17"/>
      <c r="BI933" s="17"/>
      <c r="BJ933" s="17"/>
      <c r="BK933" s="17"/>
      <c r="BL933" s="33"/>
      <c r="BM933" s="33"/>
      <c r="BN933" s="17"/>
      <c r="BO933" s="17"/>
      <c r="BP933" s="17"/>
      <c r="BQ933" s="17"/>
      <c r="BR933" s="17"/>
      <c r="BS933" s="17"/>
      <c r="BT933" s="33"/>
      <c r="BU933" s="33"/>
    </row>
    <row r="934" spans="58:73" ht="15">
      <c r="BF934" s="17"/>
      <c r="BG934" s="17"/>
      <c r="BH934" s="17"/>
      <c r="BI934" s="17"/>
      <c r="BJ934" s="17"/>
      <c r="BK934" s="17"/>
      <c r="BL934" s="33"/>
      <c r="BM934" s="33"/>
      <c r="BN934" s="17"/>
      <c r="BO934" s="17"/>
      <c r="BP934" s="17"/>
      <c r="BQ934" s="17"/>
      <c r="BR934" s="17"/>
      <c r="BS934" s="17"/>
      <c r="BT934" s="33"/>
      <c r="BU934" s="33"/>
    </row>
    <row r="935" spans="58:73" ht="15">
      <c r="BF935" s="17"/>
      <c r="BG935" s="17"/>
      <c r="BH935" s="17"/>
      <c r="BI935" s="17"/>
      <c r="BJ935" s="17"/>
      <c r="BK935" s="17"/>
      <c r="BL935" s="33"/>
      <c r="BM935" s="33"/>
      <c r="BN935" s="17"/>
      <c r="BO935" s="17"/>
      <c r="BP935" s="17"/>
      <c r="BQ935" s="17"/>
      <c r="BR935" s="17"/>
      <c r="BS935" s="17"/>
      <c r="BT935" s="33"/>
      <c r="BU935" s="33"/>
    </row>
    <row r="936" spans="58:73" ht="15">
      <c r="BF936" s="17"/>
      <c r="BG936" s="17"/>
      <c r="BH936" s="17"/>
      <c r="BI936" s="17"/>
      <c r="BJ936" s="17"/>
      <c r="BK936" s="17"/>
      <c r="BL936" s="33"/>
      <c r="BM936" s="33"/>
      <c r="BN936" s="17"/>
      <c r="BO936" s="17"/>
      <c r="BP936" s="17"/>
      <c r="BQ936" s="17"/>
      <c r="BR936" s="17"/>
      <c r="BS936" s="17"/>
      <c r="BT936" s="33"/>
      <c r="BU936" s="33"/>
    </row>
    <row r="937" spans="58:73" ht="15">
      <c r="BF937" s="17"/>
      <c r="BG937" s="17"/>
      <c r="BH937" s="17"/>
      <c r="BI937" s="17"/>
      <c r="BJ937" s="17"/>
      <c r="BK937" s="17"/>
      <c r="BL937" s="33"/>
      <c r="BM937" s="33"/>
      <c r="BN937" s="17"/>
      <c r="BO937" s="17"/>
      <c r="BP937" s="17"/>
      <c r="BQ937" s="17"/>
      <c r="BR937" s="17"/>
      <c r="BS937" s="17"/>
      <c r="BT937" s="33"/>
      <c r="BU937" s="33"/>
    </row>
    <row r="938" spans="58:73" ht="15">
      <c r="BF938" s="17"/>
      <c r="BG938" s="17"/>
      <c r="BH938" s="17"/>
      <c r="BI938" s="17"/>
      <c r="BJ938" s="17"/>
      <c r="BK938" s="17"/>
      <c r="BL938" s="33"/>
      <c r="BM938" s="33"/>
      <c r="BN938" s="17"/>
      <c r="BO938" s="17"/>
      <c r="BP938" s="17"/>
      <c r="BQ938" s="17"/>
      <c r="BR938" s="17"/>
      <c r="BS938" s="17"/>
      <c r="BT938" s="33"/>
      <c r="BU938" s="33"/>
    </row>
    <row r="939" spans="58:73" ht="15">
      <c r="BF939" s="17"/>
      <c r="BG939" s="17"/>
      <c r="BH939" s="17"/>
      <c r="BI939" s="17"/>
      <c r="BJ939" s="17"/>
      <c r="BK939" s="17"/>
      <c r="BL939" s="33"/>
      <c r="BM939" s="33"/>
      <c r="BN939" s="17"/>
      <c r="BO939" s="17"/>
      <c r="BP939" s="17"/>
      <c r="BQ939" s="17"/>
      <c r="BR939" s="17"/>
      <c r="BS939" s="17"/>
      <c r="BT939" s="33"/>
      <c r="BU939" s="33"/>
    </row>
    <row r="940" spans="58:73" ht="15">
      <c r="BF940" s="17"/>
      <c r="BG940" s="17"/>
      <c r="BH940" s="17"/>
      <c r="BI940" s="17"/>
      <c r="BJ940" s="17"/>
      <c r="BK940" s="17"/>
      <c r="BL940" s="33"/>
      <c r="BM940" s="33"/>
      <c r="BN940" s="17"/>
      <c r="BO940" s="17"/>
      <c r="BP940" s="17"/>
      <c r="BQ940" s="17"/>
      <c r="BR940" s="17"/>
      <c r="BS940" s="17"/>
      <c r="BT940" s="33"/>
      <c r="BU940" s="33"/>
    </row>
    <row r="941" spans="58:73" ht="15">
      <c r="BF941" s="17"/>
      <c r="BG941" s="17"/>
      <c r="BH941" s="17"/>
      <c r="BI941" s="17"/>
      <c r="BJ941" s="17"/>
      <c r="BK941" s="17"/>
      <c r="BL941" s="33"/>
      <c r="BM941" s="33"/>
      <c r="BN941" s="17"/>
      <c r="BO941" s="17"/>
      <c r="BP941" s="17"/>
      <c r="BQ941" s="17"/>
      <c r="BR941" s="17"/>
      <c r="BS941" s="17"/>
      <c r="BT941" s="33"/>
      <c r="BU941" s="33"/>
    </row>
    <row r="942" spans="58:73" ht="15">
      <c r="BF942" s="17"/>
      <c r="BG942" s="17"/>
      <c r="BH942" s="17"/>
      <c r="BI942" s="17"/>
      <c r="BJ942" s="17"/>
      <c r="BK942" s="17"/>
      <c r="BL942" s="33"/>
      <c r="BM942" s="33"/>
      <c r="BN942" s="17"/>
      <c r="BO942" s="17"/>
      <c r="BP942" s="17"/>
      <c r="BQ942" s="17"/>
      <c r="BR942" s="17"/>
      <c r="BS942" s="17"/>
      <c r="BT942" s="33"/>
      <c r="BU942" s="33"/>
    </row>
    <row r="943" spans="58:73" ht="15">
      <c r="BF943" s="17"/>
      <c r="BG943" s="17"/>
      <c r="BH943" s="17"/>
      <c r="BI943" s="17"/>
      <c r="BJ943" s="17"/>
      <c r="BK943" s="17"/>
      <c r="BL943" s="33"/>
      <c r="BM943" s="33"/>
      <c r="BN943" s="17"/>
      <c r="BO943" s="17"/>
      <c r="BP943" s="17"/>
      <c r="BQ943" s="17"/>
      <c r="BR943" s="17"/>
      <c r="BS943" s="17"/>
      <c r="BT943" s="33"/>
      <c r="BU943" s="33"/>
    </row>
    <row r="944" spans="58:73" ht="15">
      <c r="BF944" s="17"/>
      <c r="BG944" s="17"/>
      <c r="BH944" s="17"/>
      <c r="BI944" s="17"/>
      <c r="BJ944" s="17"/>
      <c r="BK944" s="17"/>
      <c r="BL944" s="33"/>
      <c r="BM944" s="33"/>
      <c r="BN944" s="17"/>
      <c r="BO944" s="17"/>
      <c r="BP944" s="17"/>
      <c r="BQ944" s="17"/>
      <c r="BR944" s="17"/>
      <c r="BS944" s="17"/>
      <c r="BT944" s="33"/>
      <c r="BU944" s="33"/>
    </row>
    <row r="945" spans="58:73" ht="15">
      <c r="BF945" s="17"/>
      <c r="BG945" s="17"/>
      <c r="BH945" s="17"/>
      <c r="BI945" s="17"/>
      <c r="BJ945" s="17"/>
      <c r="BK945" s="17"/>
      <c r="BL945" s="33"/>
      <c r="BM945" s="33"/>
      <c r="BN945" s="17"/>
      <c r="BO945" s="17"/>
      <c r="BP945" s="17"/>
      <c r="BQ945" s="17"/>
      <c r="BR945" s="17"/>
      <c r="BS945" s="17"/>
      <c r="BT945" s="33"/>
      <c r="BU945" s="33"/>
    </row>
    <row r="946" spans="58:73" ht="15">
      <c r="BF946" s="17"/>
      <c r="BG946" s="17"/>
      <c r="BH946" s="17"/>
      <c r="BI946" s="17"/>
      <c r="BJ946" s="17"/>
      <c r="BK946" s="17"/>
      <c r="BL946" s="33"/>
      <c r="BM946" s="33"/>
      <c r="BN946" s="17"/>
      <c r="BO946" s="17"/>
      <c r="BP946" s="17"/>
      <c r="BQ946" s="17"/>
      <c r="BR946" s="17"/>
      <c r="BS946" s="17"/>
      <c r="BT946" s="33"/>
      <c r="BU946" s="33"/>
    </row>
    <row r="947" spans="58:73" ht="15">
      <c r="BF947" s="17"/>
      <c r="BG947" s="17"/>
      <c r="BH947" s="17"/>
      <c r="BI947" s="17"/>
      <c r="BJ947" s="17"/>
      <c r="BK947" s="17"/>
      <c r="BL947" s="33"/>
      <c r="BM947" s="33"/>
      <c r="BN947" s="17"/>
      <c r="BO947" s="17"/>
      <c r="BP947" s="17"/>
      <c r="BQ947" s="17"/>
      <c r="BR947" s="17"/>
      <c r="BS947" s="17"/>
      <c r="BT947" s="33"/>
      <c r="BU947" s="33"/>
    </row>
    <row r="948" spans="58:73" ht="15">
      <c r="BF948" s="17"/>
      <c r="BG948" s="17"/>
      <c r="BH948" s="17"/>
      <c r="BI948" s="17"/>
      <c r="BJ948" s="17"/>
      <c r="BK948" s="17"/>
      <c r="BL948" s="33"/>
      <c r="BM948" s="33"/>
      <c r="BN948" s="17"/>
      <c r="BO948" s="17"/>
      <c r="BP948" s="17"/>
      <c r="BQ948" s="17"/>
      <c r="BR948" s="17"/>
      <c r="BS948" s="17"/>
      <c r="BT948" s="33"/>
      <c r="BU948" s="33"/>
    </row>
    <row r="949" spans="58:73" ht="15">
      <c r="BF949" s="17"/>
      <c r="BG949" s="17"/>
      <c r="BH949" s="17"/>
      <c r="BI949" s="17"/>
      <c r="BJ949" s="17"/>
      <c r="BK949" s="17"/>
      <c r="BL949" s="33"/>
      <c r="BM949" s="33"/>
      <c r="BN949" s="17"/>
      <c r="BO949" s="17"/>
      <c r="BP949" s="17"/>
      <c r="BQ949" s="17"/>
      <c r="BR949" s="17"/>
      <c r="BS949" s="17"/>
      <c r="BT949" s="33"/>
      <c r="BU949" s="33"/>
    </row>
    <row r="950" spans="58:73" ht="15">
      <c r="BF950" s="17"/>
      <c r="BG950" s="17"/>
      <c r="BH950" s="17"/>
      <c r="BI950" s="17"/>
      <c r="BJ950" s="17"/>
      <c r="BK950" s="17"/>
      <c r="BL950" s="33"/>
      <c r="BM950" s="33"/>
      <c r="BN950" s="17"/>
      <c r="BO950" s="17"/>
      <c r="BP950" s="17"/>
      <c r="BQ950" s="17"/>
      <c r="BR950" s="17"/>
      <c r="BS950" s="17"/>
      <c r="BT950" s="33"/>
      <c r="BU950" s="33"/>
    </row>
    <row r="951" spans="58:73" ht="15">
      <c r="BF951" s="17"/>
      <c r="BG951" s="17"/>
      <c r="BH951" s="17"/>
      <c r="BI951" s="17"/>
      <c r="BJ951" s="17"/>
      <c r="BK951" s="17"/>
      <c r="BL951" s="33"/>
      <c r="BM951" s="33"/>
      <c r="BN951" s="17"/>
      <c r="BO951" s="17"/>
      <c r="BP951" s="17"/>
      <c r="BQ951" s="17"/>
      <c r="BR951" s="17"/>
      <c r="BS951" s="17"/>
      <c r="BT951" s="33"/>
      <c r="BU951" s="33"/>
    </row>
    <row r="952" spans="58:73" ht="15">
      <c r="BF952" s="17"/>
      <c r="BG952" s="17"/>
      <c r="BH952" s="17"/>
      <c r="BI952" s="17"/>
      <c r="BJ952" s="17"/>
      <c r="BK952" s="17"/>
      <c r="BL952" s="33"/>
      <c r="BM952" s="33"/>
      <c r="BN952" s="17"/>
      <c r="BO952" s="17"/>
      <c r="BP952" s="17"/>
      <c r="BQ952" s="17"/>
      <c r="BR952" s="17"/>
      <c r="BS952" s="17"/>
      <c r="BT952" s="33"/>
      <c r="BU952" s="33"/>
    </row>
    <row r="953" spans="58:73" ht="15">
      <c r="BF953" s="17"/>
      <c r="BG953" s="17"/>
      <c r="BH953" s="17"/>
      <c r="BI953" s="17"/>
      <c r="BJ953" s="17"/>
      <c r="BK953" s="17"/>
      <c r="BL953" s="33"/>
      <c r="BM953" s="33"/>
      <c r="BN953" s="17"/>
      <c r="BO953" s="17"/>
      <c r="BP953" s="17"/>
      <c r="BQ953" s="17"/>
      <c r="BR953" s="17"/>
      <c r="BS953" s="17"/>
      <c r="BT953" s="33"/>
      <c r="BU953" s="33"/>
    </row>
    <row r="954" spans="58:73" ht="15">
      <c r="BF954" s="17"/>
      <c r="BG954" s="17"/>
      <c r="BH954" s="17"/>
      <c r="BI954" s="17"/>
      <c r="BJ954" s="17"/>
      <c r="BK954" s="17"/>
      <c r="BL954" s="33"/>
      <c r="BM954" s="33"/>
      <c r="BN954" s="17"/>
      <c r="BO954" s="17"/>
      <c r="BP954" s="17"/>
      <c r="BQ954" s="17"/>
      <c r="BR954" s="17"/>
      <c r="BS954" s="17"/>
      <c r="BT954" s="33"/>
      <c r="BU954" s="33"/>
    </row>
    <row r="955" spans="58:73" ht="15">
      <c r="BF955" s="17"/>
      <c r="BG955" s="17"/>
      <c r="BH955" s="17"/>
      <c r="BI955" s="17"/>
      <c r="BJ955" s="17"/>
      <c r="BK955" s="17"/>
      <c r="BL955" s="33"/>
      <c r="BM955" s="33"/>
      <c r="BN955" s="17"/>
      <c r="BO955" s="17"/>
      <c r="BP955" s="17"/>
      <c r="BQ955" s="17"/>
      <c r="BR955" s="17"/>
      <c r="BS955" s="17"/>
      <c r="BT955" s="33"/>
      <c r="BU955" s="33"/>
    </row>
    <row r="956" spans="58:73" ht="15">
      <c r="BF956" s="17"/>
      <c r="BG956" s="17"/>
      <c r="BH956" s="17"/>
      <c r="BI956" s="17"/>
      <c r="BJ956" s="17"/>
      <c r="BK956" s="17"/>
      <c r="BL956" s="33"/>
      <c r="BM956" s="33"/>
      <c r="BN956" s="17"/>
      <c r="BO956" s="17"/>
      <c r="BP956" s="17"/>
      <c r="BQ956" s="17"/>
      <c r="BR956" s="17"/>
      <c r="BS956" s="17"/>
      <c r="BT956" s="33"/>
      <c r="BU956" s="33"/>
    </row>
    <row r="957" spans="58:73" ht="15">
      <c r="BF957" s="17"/>
      <c r="BG957" s="17"/>
      <c r="BH957" s="17"/>
      <c r="BI957" s="17"/>
      <c r="BJ957" s="17"/>
      <c r="BK957" s="17"/>
      <c r="BL957" s="33"/>
      <c r="BM957" s="33"/>
      <c r="BN957" s="17"/>
      <c r="BO957" s="17"/>
      <c r="BP957" s="17"/>
      <c r="BQ957" s="17"/>
      <c r="BR957" s="17"/>
      <c r="BS957" s="17"/>
      <c r="BT957" s="33"/>
      <c r="BU957" s="33"/>
    </row>
    <row r="958" spans="58:73" ht="15">
      <c r="BF958" s="17"/>
      <c r="BG958" s="17"/>
      <c r="BH958" s="17"/>
      <c r="BI958" s="17"/>
      <c r="BJ958" s="17"/>
      <c r="BK958" s="17"/>
      <c r="BL958" s="33"/>
      <c r="BM958" s="33"/>
      <c r="BN958" s="17"/>
      <c r="BO958" s="17"/>
      <c r="BP958" s="17"/>
      <c r="BQ958" s="17"/>
      <c r="BR958" s="17"/>
      <c r="BS958" s="17"/>
      <c r="BT958" s="33"/>
      <c r="BU958" s="33"/>
    </row>
    <row r="959" spans="58:73" ht="15">
      <c r="BF959" s="17"/>
      <c r="BG959" s="17"/>
      <c r="BH959" s="17"/>
      <c r="BI959" s="17"/>
      <c r="BJ959" s="17"/>
      <c r="BK959" s="17"/>
      <c r="BL959" s="33"/>
      <c r="BM959" s="33"/>
      <c r="BN959" s="17"/>
      <c r="BO959" s="17"/>
      <c r="BP959" s="17"/>
      <c r="BQ959" s="17"/>
      <c r="BR959" s="17"/>
      <c r="BS959" s="17"/>
      <c r="BT959" s="33"/>
      <c r="BU959" s="33"/>
    </row>
    <row r="960" spans="58:73" ht="15">
      <c r="BF960" s="17"/>
      <c r="BG960" s="17"/>
      <c r="BH960" s="17"/>
      <c r="BI960" s="17"/>
      <c r="BJ960" s="17"/>
      <c r="BK960" s="17"/>
      <c r="BL960" s="33"/>
      <c r="BM960" s="33"/>
      <c r="BN960" s="17"/>
      <c r="BO960" s="17"/>
      <c r="BP960" s="17"/>
      <c r="BQ960" s="17"/>
      <c r="BR960" s="17"/>
      <c r="BS960" s="17"/>
      <c r="BT960" s="33"/>
      <c r="BU960" s="33"/>
    </row>
    <row r="961" spans="58:73" ht="15">
      <c r="BF961" s="17"/>
      <c r="BG961" s="17"/>
      <c r="BH961" s="17"/>
      <c r="BI961" s="17"/>
      <c r="BJ961" s="17"/>
      <c r="BK961" s="17"/>
      <c r="BL961" s="33"/>
      <c r="BM961" s="33"/>
      <c r="BN961" s="17"/>
      <c r="BO961" s="17"/>
      <c r="BP961" s="17"/>
      <c r="BQ961" s="17"/>
      <c r="BR961" s="17"/>
      <c r="BS961" s="17"/>
      <c r="BT961" s="33"/>
      <c r="BU961" s="33"/>
    </row>
    <row r="962" spans="58:73" ht="15">
      <c r="BF962" s="17"/>
      <c r="BG962" s="17"/>
      <c r="BH962" s="17"/>
      <c r="BI962" s="17"/>
      <c r="BJ962" s="17"/>
      <c r="BK962" s="17"/>
      <c r="BL962" s="33"/>
      <c r="BM962" s="33"/>
      <c r="BN962" s="17"/>
      <c r="BO962" s="17"/>
      <c r="BP962" s="17"/>
      <c r="BQ962" s="17"/>
      <c r="BR962" s="17"/>
      <c r="BS962" s="17"/>
      <c r="BT962" s="33"/>
      <c r="BU962" s="33"/>
    </row>
    <row r="963" spans="58:73" ht="15">
      <c r="BF963" s="17"/>
      <c r="BG963" s="17"/>
      <c r="BH963" s="17"/>
      <c r="BI963" s="17"/>
      <c r="BJ963" s="17"/>
      <c r="BK963" s="17"/>
      <c r="BL963" s="33"/>
      <c r="BM963" s="33"/>
      <c r="BN963" s="17"/>
      <c r="BO963" s="17"/>
      <c r="BP963" s="17"/>
      <c r="BQ963" s="17"/>
      <c r="BR963" s="17"/>
      <c r="BS963" s="17"/>
      <c r="BT963" s="33"/>
      <c r="BU963" s="33"/>
    </row>
    <row r="964" spans="58:73" ht="15">
      <c r="BF964" s="17"/>
      <c r="BG964" s="17"/>
      <c r="BH964" s="17"/>
      <c r="BI964" s="17"/>
      <c r="BJ964" s="17"/>
      <c r="BK964" s="17"/>
      <c r="BL964" s="33"/>
      <c r="BM964" s="33"/>
      <c r="BN964" s="17"/>
      <c r="BO964" s="17"/>
      <c r="BP964" s="17"/>
      <c r="BQ964" s="17"/>
      <c r="BR964" s="17"/>
      <c r="BS964" s="17"/>
      <c r="BT964" s="33"/>
      <c r="BU964" s="33"/>
    </row>
    <row r="965" spans="58:73" ht="15">
      <c r="BF965" s="17"/>
      <c r="BG965" s="17"/>
      <c r="BH965" s="17"/>
      <c r="BI965" s="17"/>
      <c r="BJ965" s="17"/>
      <c r="BK965" s="17"/>
      <c r="BL965" s="33"/>
      <c r="BM965" s="33"/>
      <c r="BN965" s="17"/>
      <c r="BO965" s="17"/>
      <c r="BP965" s="17"/>
      <c r="BQ965" s="17"/>
      <c r="BR965" s="17"/>
      <c r="BS965" s="17"/>
      <c r="BT965" s="33"/>
      <c r="BU965" s="33"/>
    </row>
    <row r="966" spans="58:73" ht="15">
      <c r="BF966" s="17"/>
      <c r="BG966" s="17"/>
      <c r="BH966" s="17"/>
      <c r="BI966" s="17"/>
      <c r="BJ966" s="17"/>
      <c r="BK966" s="17"/>
      <c r="BL966" s="33"/>
      <c r="BM966" s="33"/>
      <c r="BN966" s="17"/>
      <c r="BO966" s="17"/>
      <c r="BP966" s="17"/>
      <c r="BQ966" s="17"/>
      <c r="BR966" s="17"/>
      <c r="BS966" s="17"/>
      <c r="BT966" s="33"/>
      <c r="BU966" s="33"/>
    </row>
    <row r="967" spans="58:73" ht="15">
      <c r="BF967" s="17"/>
      <c r="BG967" s="17"/>
      <c r="BH967" s="17"/>
      <c r="BI967" s="17"/>
      <c r="BJ967" s="17"/>
      <c r="BK967" s="17"/>
      <c r="BL967" s="33"/>
      <c r="BM967" s="33"/>
      <c r="BN967" s="17"/>
      <c r="BO967" s="17"/>
      <c r="BP967" s="17"/>
      <c r="BQ967" s="17"/>
      <c r="BR967" s="17"/>
      <c r="BS967" s="17"/>
      <c r="BT967" s="33"/>
      <c r="BU967" s="33"/>
    </row>
    <row r="968" spans="58:73" ht="15">
      <c r="BF968" s="17"/>
      <c r="BG968" s="17"/>
      <c r="BH968" s="17"/>
      <c r="BI968" s="17"/>
      <c r="BJ968" s="17"/>
      <c r="BK968" s="17"/>
      <c r="BL968" s="33"/>
      <c r="BM968" s="33"/>
      <c r="BN968" s="17"/>
      <c r="BO968" s="17"/>
      <c r="BP968" s="17"/>
      <c r="BQ968" s="17"/>
      <c r="BR968" s="17"/>
      <c r="BS968" s="17"/>
      <c r="BT968" s="33"/>
      <c r="BU968" s="33"/>
    </row>
    <row r="969" spans="58:73" ht="15">
      <c r="BF969" s="17"/>
      <c r="BG969" s="17"/>
      <c r="BH969" s="17"/>
      <c r="BI969" s="17"/>
      <c r="BJ969" s="17"/>
      <c r="BK969" s="17"/>
      <c r="BL969" s="33"/>
      <c r="BM969" s="33"/>
      <c r="BN969" s="17"/>
      <c r="BO969" s="17"/>
      <c r="BP969" s="17"/>
      <c r="BQ969" s="17"/>
      <c r="BR969" s="17"/>
      <c r="BS969" s="17"/>
      <c r="BT969" s="33"/>
      <c r="BU969" s="33"/>
    </row>
    <row r="970" spans="58:73" ht="15">
      <c r="BF970" s="17"/>
      <c r="BG970" s="17"/>
      <c r="BH970" s="17"/>
      <c r="BI970" s="17"/>
      <c r="BJ970" s="17"/>
      <c r="BK970" s="17"/>
      <c r="BL970" s="33"/>
      <c r="BM970" s="33"/>
      <c r="BN970" s="17"/>
      <c r="BO970" s="17"/>
      <c r="BP970" s="17"/>
      <c r="BQ970" s="17"/>
      <c r="BR970" s="17"/>
      <c r="BS970" s="17"/>
      <c r="BT970" s="33"/>
      <c r="BU970" s="33"/>
    </row>
    <row r="971" spans="58:73" ht="15">
      <c r="BF971" s="17"/>
      <c r="BG971" s="17"/>
      <c r="BH971" s="17"/>
      <c r="BI971" s="17"/>
      <c r="BJ971" s="17"/>
      <c r="BK971" s="17"/>
      <c r="BL971" s="33"/>
      <c r="BM971" s="33"/>
      <c r="BN971" s="17"/>
      <c r="BO971" s="17"/>
      <c r="BP971" s="17"/>
      <c r="BQ971" s="17"/>
      <c r="BR971" s="17"/>
      <c r="BS971" s="17"/>
      <c r="BT971" s="33"/>
      <c r="BU971" s="33"/>
    </row>
    <row r="972" spans="58:73" ht="15">
      <c r="BF972" s="17"/>
      <c r="BG972" s="17"/>
      <c r="BH972" s="17"/>
      <c r="BI972" s="17"/>
      <c r="BJ972" s="17"/>
      <c r="BK972" s="17"/>
      <c r="BL972" s="33"/>
      <c r="BM972" s="33"/>
      <c r="BN972" s="17"/>
      <c r="BO972" s="17"/>
      <c r="BP972" s="17"/>
      <c r="BQ972" s="17"/>
      <c r="BR972" s="17"/>
      <c r="BS972" s="17"/>
      <c r="BT972" s="33"/>
      <c r="BU972" s="33"/>
    </row>
    <row r="973" spans="58:73" ht="15">
      <c r="BF973" s="17"/>
      <c r="BG973" s="17"/>
      <c r="BH973" s="17"/>
      <c r="BI973" s="17"/>
      <c r="BJ973" s="17"/>
      <c r="BK973" s="17"/>
      <c r="BL973" s="33"/>
      <c r="BM973" s="33"/>
      <c r="BN973" s="17"/>
      <c r="BO973" s="17"/>
      <c r="BP973" s="17"/>
      <c r="BQ973" s="17"/>
      <c r="BR973" s="17"/>
      <c r="BS973" s="17"/>
      <c r="BT973" s="33"/>
      <c r="BU973" s="33"/>
    </row>
    <row r="974" spans="58:73" ht="15">
      <c r="BF974" s="17"/>
      <c r="BG974" s="17"/>
      <c r="BH974" s="17"/>
      <c r="BI974" s="17"/>
      <c r="BJ974" s="17"/>
      <c r="BK974" s="17"/>
      <c r="BL974" s="33"/>
      <c r="BM974" s="33"/>
      <c r="BN974" s="17"/>
      <c r="BO974" s="17"/>
      <c r="BP974" s="17"/>
      <c r="BQ974" s="17"/>
      <c r="BR974" s="17"/>
      <c r="BS974" s="17"/>
      <c r="BT974" s="33"/>
      <c r="BU974" s="33"/>
    </row>
    <row r="975" spans="58:73" ht="15">
      <c r="BF975" s="17"/>
      <c r="BG975" s="17"/>
      <c r="BH975" s="17"/>
      <c r="BI975" s="17"/>
      <c r="BJ975" s="17"/>
      <c r="BK975" s="17"/>
      <c r="BL975" s="33"/>
      <c r="BM975" s="33"/>
      <c r="BN975" s="17"/>
      <c r="BO975" s="17"/>
      <c r="BP975" s="17"/>
      <c r="BQ975" s="17"/>
      <c r="BR975" s="17"/>
      <c r="BS975" s="17"/>
      <c r="BT975" s="33"/>
      <c r="BU975" s="33"/>
    </row>
    <row r="976" spans="58:73" ht="15">
      <c r="BF976" s="17"/>
      <c r="BG976" s="17"/>
      <c r="BH976" s="17"/>
      <c r="BI976" s="17"/>
      <c r="BJ976" s="17"/>
      <c r="BK976" s="17"/>
      <c r="BL976" s="33"/>
      <c r="BM976" s="33"/>
      <c r="BN976" s="17"/>
      <c r="BO976" s="17"/>
      <c r="BP976" s="17"/>
      <c r="BQ976" s="17"/>
      <c r="BR976" s="17"/>
      <c r="BS976" s="17"/>
      <c r="BT976" s="33"/>
      <c r="BU976" s="33"/>
    </row>
    <row r="977" spans="58:73" ht="15">
      <c r="BF977" s="17"/>
      <c r="BG977" s="17"/>
      <c r="BH977" s="17"/>
      <c r="BI977" s="17"/>
      <c r="BJ977" s="17"/>
      <c r="BK977" s="17"/>
      <c r="BL977" s="33"/>
      <c r="BM977" s="33"/>
      <c r="BN977" s="17"/>
      <c r="BO977" s="17"/>
      <c r="BP977" s="17"/>
      <c r="BQ977" s="17"/>
      <c r="BR977" s="17"/>
      <c r="BS977" s="17"/>
      <c r="BT977" s="33"/>
      <c r="BU977" s="33"/>
    </row>
    <row r="978" spans="58:73" ht="15">
      <c r="BF978" s="17"/>
      <c r="BG978" s="17"/>
      <c r="BH978" s="17"/>
      <c r="BI978" s="17"/>
      <c r="BJ978" s="17"/>
      <c r="BK978" s="17"/>
      <c r="BL978" s="33"/>
      <c r="BM978" s="33"/>
      <c r="BN978" s="17"/>
      <c r="BO978" s="17"/>
      <c r="BP978" s="17"/>
      <c r="BQ978" s="17"/>
      <c r="BR978" s="17"/>
      <c r="BS978" s="17"/>
      <c r="BT978" s="33"/>
      <c r="BU978" s="33"/>
    </row>
    <row r="979" spans="58:73" ht="15">
      <c r="BF979" s="17"/>
      <c r="BG979" s="17"/>
      <c r="BH979" s="17"/>
      <c r="BI979" s="17"/>
      <c r="BJ979" s="17"/>
      <c r="BK979" s="17"/>
      <c r="BL979" s="33"/>
      <c r="BM979" s="33"/>
      <c r="BN979" s="17"/>
      <c r="BO979" s="17"/>
      <c r="BP979" s="17"/>
      <c r="BQ979" s="17"/>
      <c r="BR979" s="17"/>
      <c r="BS979" s="17"/>
      <c r="BT979" s="33"/>
      <c r="BU979" s="33"/>
    </row>
    <row r="980" spans="58:73" ht="15">
      <c r="BF980" s="17"/>
      <c r="BG980" s="17"/>
      <c r="BH980" s="17"/>
      <c r="BI980" s="17"/>
      <c r="BJ980" s="17"/>
      <c r="BK980" s="17"/>
      <c r="BL980" s="33"/>
      <c r="BM980" s="33"/>
      <c r="BN980" s="17"/>
      <c r="BO980" s="17"/>
      <c r="BP980" s="17"/>
      <c r="BQ980" s="17"/>
      <c r="BR980" s="17"/>
      <c r="BS980" s="17"/>
      <c r="BT980" s="33"/>
      <c r="BU980" s="33"/>
    </row>
    <row r="981" spans="58:73" ht="15">
      <c r="BF981" s="17"/>
      <c r="BG981" s="17"/>
      <c r="BH981" s="17"/>
      <c r="BI981" s="17"/>
      <c r="BJ981" s="17"/>
      <c r="BK981" s="17"/>
      <c r="BL981" s="33"/>
      <c r="BM981" s="33"/>
      <c r="BN981" s="17"/>
      <c r="BO981" s="17"/>
      <c r="BP981" s="17"/>
      <c r="BQ981" s="17"/>
      <c r="BR981" s="17"/>
      <c r="BS981" s="17"/>
      <c r="BT981" s="33"/>
      <c r="BU981" s="33"/>
    </row>
    <row r="982" spans="58:73" ht="15">
      <c r="BF982" s="17"/>
      <c r="BG982" s="17"/>
      <c r="BH982" s="17"/>
      <c r="BI982" s="17"/>
      <c r="BJ982" s="17"/>
      <c r="BK982" s="17"/>
      <c r="BL982" s="33"/>
      <c r="BM982" s="33"/>
      <c r="BN982" s="17"/>
      <c r="BO982" s="17"/>
      <c r="BP982" s="17"/>
      <c r="BQ982" s="17"/>
      <c r="BR982" s="17"/>
      <c r="BS982" s="17"/>
      <c r="BT982" s="33"/>
      <c r="BU982" s="33"/>
    </row>
    <row r="983" spans="58:73" ht="15">
      <c r="BF983" s="17"/>
      <c r="BG983" s="17"/>
      <c r="BH983" s="17"/>
      <c r="BI983" s="17"/>
      <c r="BJ983" s="17"/>
      <c r="BK983" s="17"/>
      <c r="BL983" s="33"/>
      <c r="BM983" s="33"/>
      <c r="BN983" s="17"/>
      <c r="BO983" s="17"/>
      <c r="BP983" s="17"/>
      <c r="BQ983" s="17"/>
      <c r="BR983" s="17"/>
      <c r="BS983" s="17"/>
      <c r="BT983" s="33"/>
      <c r="BU983" s="33"/>
    </row>
    <row r="984" spans="58:73" ht="15">
      <c r="BF984" s="17"/>
      <c r="BG984" s="17"/>
      <c r="BH984" s="17"/>
      <c r="BI984" s="17"/>
      <c r="BJ984" s="17"/>
      <c r="BK984" s="17"/>
      <c r="BL984" s="33"/>
      <c r="BM984" s="33"/>
      <c r="BN984" s="17"/>
      <c r="BO984" s="17"/>
      <c r="BP984" s="17"/>
      <c r="BQ984" s="17"/>
      <c r="BR984" s="17"/>
      <c r="BS984" s="17"/>
      <c r="BT984" s="33"/>
      <c r="BU984" s="33"/>
    </row>
    <row r="985" spans="58:73" ht="15">
      <c r="BF985" s="17"/>
      <c r="BG985" s="17"/>
      <c r="BH985" s="17"/>
      <c r="BI985" s="17"/>
      <c r="BJ985" s="17"/>
      <c r="BK985" s="17"/>
      <c r="BL985" s="33"/>
      <c r="BM985" s="33"/>
      <c r="BN985" s="17"/>
      <c r="BO985" s="17"/>
      <c r="BP985" s="17"/>
      <c r="BQ985" s="17"/>
      <c r="BR985" s="17"/>
      <c r="BS985" s="17"/>
      <c r="BT985" s="33"/>
      <c r="BU985" s="33"/>
    </row>
    <row r="986" spans="58:73" ht="15">
      <c r="BF986" s="17"/>
      <c r="BG986" s="17"/>
      <c r="BH986" s="17"/>
      <c r="BI986" s="17"/>
      <c r="BJ986" s="17"/>
      <c r="BK986" s="17"/>
      <c r="BL986" s="33"/>
      <c r="BM986" s="33"/>
      <c r="BN986" s="17"/>
      <c r="BO986" s="17"/>
      <c r="BP986" s="17"/>
      <c r="BQ986" s="17"/>
      <c r="BR986" s="17"/>
      <c r="BS986" s="17"/>
      <c r="BT986" s="33"/>
      <c r="BU986" s="33"/>
    </row>
    <row r="987" spans="58:73" ht="15">
      <c r="BF987" s="17"/>
      <c r="BG987" s="17"/>
      <c r="BH987" s="17"/>
      <c r="BI987" s="17"/>
      <c r="BJ987" s="17"/>
      <c r="BK987" s="17"/>
      <c r="BL987" s="33"/>
      <c r="BM987" s="33"/>
      <c r="BN987" s="17"/>
      <c r="BO987" s="17"/>
      <c r="BP987" s="17"/>
      <c r="BQ987" s="17"/>
      <c r="BR987" s="17"/>
      <c r="BS987" s="17"/>
      <c r="BT987" s="33"/>
      <c r="BU987" s="33"/>
    </row>
    <row r="988" spans="58:73" ht="15">
      <c r="BF988" s="17"/>
      <c r="BG988" s="17"/>
      <c r="BH988" s="17"/>
      <c r="BI988" s="17"/>
      <c r="BJ988" s="17"/>
      <c r="BK988" s="17"/>
      <c r="BL988" s="33"/>
      <c r="BM988" s="33"/>
      <c r="BN988" s="17"/>
      <c r="BO988" s="17"/>
      <c r="BP988" s="17"/>
      <c r="BQ988" s="17"/>
      <c r="BR988" s="17"/>
      <c r="BS988" s="17"/>
      <c r="BT988" s="33"/>
      <c r="BU988" s="33"/>
    </row>
    <row r="989" spans="58:73" ht="15">
      <c r="BF989" s="17"/>
      <c r="BG989" s="17"/>
      <c r="BH989" s="17"/>
      <c r="BI989" s="17"/>
      <c r="BJ989" s="17"/>
      <c r="BK989" s="17"/>
      <c r="BL989" s="33"/>
      <c r="BM989" s="33"/>
      <c r="BN989" s="17"/>
      <c r="BO989" s="17"/>
      <c r="BP989" s="17"/>
      <c r="BQ989" s="17"/>
      <c r="BR989" s="17"/>
      <c r="BS989" s="17"/>
      <c r="BT989" s="33"/>
      <c r="BU989" s="33"/>
    </row>
    <row r="990" spans="58:73" ht="15">
      <c r="BF990" s="17"/>
      <c r="BG990" s="17"/>
      <c r="BH990" s="17"/>
      <c r="BI990" s="17"/>
      <c r="BJ990" s="17"/>
      <c r="BK990" s="17"/>
      <c r="BL990" s="33"/>
      <c r="BM990" s="33"/>
      <c r="BN990" s="17"/>
      <c r="BO990" s="17"/>
      <c r="BP990" s="17"/>
      <c r="BQ990" s="17"/>
      <c r="BR990" s="17"/>
      <c r="BS990" s="17"/>
      <c r="BT990" s="33"/>
      <c r="BU990" s="33"/>
    </row>
    <row r="991" spans="58:73" ht="15">
      <c r="BF991" s="17"/>
      <c r="BG991" s="17"/>
      <c r="BH991" s="17"/>
      <c r="BI991" s="17"/>
      <c r="BJ991" s="17"/>
      <c r="BK991" s="17"/>
      <c r="BL991" s="33"/>
      <c r="BM991" s="33"/>
      <c r="BN991" s="17"/>
      <c r="BO991" s="17"/>
      <c r="BP991" s="17"/>
      <c r="BQ991" s="17"/>
      <c r="BR991" s="17"/>
      <c r="BS991" s="17"/>
      <c r="BT991" s="33"/>
      <c r="BU991" s="33"/>
    </row>
    <row r="992" spans="58:73" ht="15">
      <c r="BF992" s="17"/>
      <c r="BG992" s="17"/>
      <c r="BH992" s="17"/>
      <c r="BI992" s="17"/>
      <c r="BJ992" s="17"/>
      <c r="BK992" s="17"/>
      <c r="BL992" s="33"/>
      <c r="BM992" s="33"/>
      <c r="BN992" s="17"/>
      <c r="BO992" s="17"/>
      <c r="BP992" s="17"/>
      <c r="BQ992" s="17"/>
      <c r="BR992" s="17"/>
      <c r="BS992" s="17"/>
      <c r="BT992" s="33"/>
      <c r="BU992" s="33"/>
    </row>
    <row r="993" spans="58:73" ht="15">
      <c r="BF993" s="17"/>
      <c r="BG993" s="17"/>
      <c r="BH993" s="17"/>
      <c r="BI993" s="17"/>
      <c r="BJ993" s="17"/>
      <c r="BK993" s="17"/>
      <c r="BL993" s="33"/>
      <c r="BM993" s="33"/>
      <c r="BN993" s="17"/>
      <c r="BO993" s="17"/>
      <c r="BP993" s="17"/>
      <c r="BQ993" s="17"/>
      <c r="BR993" s="17"/>
      <c r="BS993" s="17"/>
      <c r="BT993" s="33"/>
      <c r="BU993" s="33"/>
    </row>
    <row r="994" spans="58:73" ht="15">
      <c r="BF994" s="17"/>
      <c r="BG994" s="17"/>
      <c r="BH994" s="17"/>
      <c r="BI994" s="17"/>
      <c r="BJ994" s="17"/>
      <c r="BK994" s="17"/>
      <c r="BL994" s="33"/>
      <c r="BM994" s="33"/>
      <c r="BN994" s="17"/>
      <c r="BO994" s="17"/>
      <c r="BP994" s="17"/>
      <c r="BQ994" s="17"/>
      <c r="BR994" s="17"/>
      <c r="BS994" s="17"/>
      <c r="BT994" s="33"/>
      <c r="BU994" s="33"/>
    </row>
    <row r="995" spans="58:73" ht="15">
      <c r="BF995" s="17"/>
      <c r="BG995" s="17"/>
      <c r="BH995" s="17"/>
      <c r="BI995" s="17"/>
      <c r="BJ995" s="17"/>
      <c r="BK995" s="17"/>
      <c r="BL995" s="33"/>
      <c r="BM995" s="33"/>
      <c r="BN995" s="17"/>
      <c r="BO995" s="17"/>
      <c r="BP995" s="17"/>
      <c r="BQ995" s="17"/>
      <c r="BR995" s="17"/>
      <c r="BS995" s="17"/>
      <c r="BT995" s="33"/>
      <c r="BU995" s="33"/>
    </row>
    <row r="996" spans="58:73" ht="15">
      <c r="BF996" s="17"/>
      <c r="BG996" s="17"/>
      <c r="BH996" s="17"/>
      <c r="BI996" s="17"/>
      <c r="BJ996" s="17"/>
      <c r="BK996" s="17"/>
      <c r="BL996" s="33"/>
      <c r="BM996" s="33"/>
      <c r="BN996" s="17"/>
      <c r="BO996" s="17"/>
      <c r="BP996" s="17"/>
      <c r="BQ996" s="17"/>
      <c r="BR996" s="17"/>
      <c r="BS996" s="17"/>
      <c r="BT996" s="33"/>
      <c r="BU996" s="33"/>
    </row>
    <row r="997" spans="58:73" ht="15">
      <c r="BF997" s="17"/>
      <c r="BG997" s="17"/>
      <c r="BH997" s="17"/>
      <c r="BI997" s="17"/>
      <c r="BJ997" s="17"/>
      <c r="BK997" s="17"/>
      <c r="BL997" s="33"/>
      <c r="BM997" s="33"/>
      <c r="BN997" s="17"/>
      <c r="BO997" s="17"/>
      <c r="BP997" s="17"/>
      <c r="BQ997" s="17"/>
      <c r="BR997" s="17"/>
      <c r="BS997" s="17"/>
      <c r="BT997" s="33"/>
      <c r="BU997" s="33"/>
    </row>
    <row r="998" spans="58:73" ht="15">
      <c r="BF998" s="17"/>
      <c r="BG998" s="17"/>
      <c r="BH998" s="17"/>
      <c r="BI998" s="17"/>
      <c r="BJ998" s="17"/>
      <c r="BK998" s="17"/>
      <c r="BL998" s="33"/>
      <c r="BM998" s="33"/>
      <c r="BN998" s="17"/>
      <c r="BO998" s="17"/>
      <c r="BP998" s="17"/>
      <c r="BQ998" s="17"/>
      <c r="BR998" s="17"/>
      <c r="BS998" s="17"/>
      <c r="BT998" s="33"/>
      <c r="BU998" s="33"/>
    </row>
    <row r="999" spans="58:73" ht="15">
      <c r="BF999" s="17"/>
      <c r="BG999" s="17"/>
      <c r="BH999" s="17"/>
      <c r="BI999" s="17"/>
      <c r="BJ999" s="17"/>
      <c r="BK999" s="17"/>
      <c r="BL999" s="33"/>
      <c r="BM999" s="33"/>
      <c r="BN999" s="17"/>
      <c r="BO999" s="17"/>
      <c r="BP999" s="17"/>
      <c r="BQ999" s="17"/>
      <c r="BR999" s="17"/>
      <c r="BS999" s="17"/>
      <c r="BT999" s="33"/>
      <c r="BU999" s="33"/>
    </row>
    <row r="1000" spans="58:73" ht="15">
      <c r="BF1000" s="17"/>
      <c r="BG1000" s="17"/>
      <c r="BH1000" s="17"/>
      <c r="BI1000" s="17"/>
      <c r="BJ1000" s="17"/>
      <c r="BK1000" s="17"/>
      <c r="BL1000" s="33"/>
      <c r="BM1000" s="33"/>
      <c r="BN1000" s="17"/>
      <c r="BO1000" s="17"/>
      <c r="BP1000" s="17"/>
      <c r="BQ1000" s="17"/>
      <c r="BR1000" s="17"/>
      <c r="BS1000" s="17"/>
      <c r="BT1000" s="33"/>
      <c r="BU1000" s="33"/>
    </row>
    <row r="1001" spans="58:73" ht="15">
      <c r="BF1001" s="17"/>
      <c r="BG1001" s="17"/>
      <c r="BH1001" s="17"/>
      <c r="BI1001" s="17"/>
      <c r="BJ1001" s="17"/>
      <c r="BK1001" s="17"/>
      <c r="BL1001" s="33"/>
      <c r="BM1001" s="33"/>
      <c r="BN1001" s="17"/>
      <c r="BO1001" s="17"/>
      <c r="BP1001" s="17"/>
      <c r="BQ1001" s="17"/>
      <c r="BR1001" s="17"/>
      <c r="BS1001" s="17"/>
      <c r="BT1001" s="33"/>
      <c r="BU1001" s="33"/>
    </row>
    <row r="1002" spans="58:73" ht="15">
      <c r="BF1002" s="17"/>
      <c r="BG1002" s="17"/>
      <c r="BH1002" s="17"/>
      <c r="BI1002" s="17"/>
      <c r="BJ1002" s="17"/>
      <c r="BK1002" s="17"/>
      <c r="BL1002" s="33"/>
      <c r="BM1002" s="33"/>
      <c r="BN1002" s="17"/>
      <c r="BO1002" s="17"/>
      <c r="BP1002" s="17"/>
      <c r="BQ1002" s="17"/>
      <c r="BR1002" s="17"/>
      <c r="BS1002" s="17"/>
      <c r="BT1002" s="33"/>
      <c r="BU1002" s="33"/>
    </row>
    <row r="1003" spans="58:73" ht="15">
      <c r="BF1003" s="17"/>
      <c r="BG1003" s="17"/>
      <c r="BH1003" s="17"/>
      <c r="BI1003" s="17"/>
      <c r="BJ1003" s="17"/>
      <c r="BK1003" s="17"/>
      <c r="BL1003" s="33"/>
      <c r="BM1003" s="33"/>
      <c r="BN1003" s="17"/>
      <c r="BO1003" s="17"/>
      <c r="BP1003" s="17"/>
      <c r="BQ1003" s="17"/>
      <c r="BR1003" s="17"/>
      <c r="BS1003" s="17"/>
      <c r="BT1003" s="33"/>
      <c r="BU1003" s="33"/>
    </row>
    <row r="1004" spans="58:73" ht="15">
      <c r="BF1004" s="17"/>
      <c r="BG1004" s="17"/>
      <c r="BH1004" s="17"/>
      <c r="BI1004" s="17"/>
      <c r="BJ1004" s="17"/>
      <c r="BK1004" s="17"/>
      <c r="BL1004" s="33"/>
      <c r="BM1004" s="33"/>
      <c r="BN1004" s="17"/>
      <c r="BO1004" s="17"/>
      <c r="BP1004" s="17"/>
      <c r="BQ1004" s="17"/>
      <c r="BR1004" s="17"/>
      <c r="BS1004" s="17"/>
      <c r="BT1004" s="33"/>
      <c r="BU1004" s="33"/>
    </row>
    <row r="1005" spans="58:73" ht="15">
      <c r="BF1005" s="17"/>
      <c r="BG1005" s="17"/>
      <c r="BH1005" s="17"/>
      <c r="BI1005" s="17"/>
      <c r="BJ1005" s="17"/>
      <c r="BK1005" s="17"/>
      <c r="BL1005" s="33"/>
      <c r="BM1005" s="33"/>
      <c r="BN1005" s="17"/>
      <c r="BO1005" s="17"/>
      <c r="BP1005" s="17"/>
      <c r="BQ1005" s="17"/>
      <c r="BR1005" s="17"/>
      <c r="BS1005" s="17"/>
      <c r="BT1005" s="33"/>
      <c r="BU1005" s="33"/>
    </row>
    <row r="1006" spans="58:73" ht="15">
      <c r="BF1006" s="17"/>
      <c r="BG1006" s="17"/>
      <c r="BH1006" s="17"/>
      <c r="BI1006" s="17"/>
      <c r="BJ1006" s="17"/>
      <c r="BK1006" s="17"/>
      <c r="BL1006" s="33"/>
      <c r="BM1006" s="33"/>
      <c r="BN1006" s="17"/>
      <c r="BO1006" s="17"/>
      <c r="BP1006" s="17"/>
      <c r="BQ1006" s="17"/>
      <c r="BR1006" s="17"/>
      <c r="BS1006" s="17"/>
      <c r="BT1006" s="33"/>
      <c r="BU1006" s="33"/>
    </row>
    <row r="1007" spans="58:73" ht="15">
      <c r="BF1007" s="17"/>
      <c r="BG1007" s="17"/>
      <c r="BH1007" s="17"/>
      <c r="BI1007" s="17"/>
      <c r="BJ1007" s="17"/>
      <c r="BK1007" s="17"/>
      <c r="BL1007" s="33"/>
      <c r="BM1007" s="33"/>
      <c r="BN1007" s="17"/>
      <c r="BO1007" s="17"/>
      <c r="BP1007" s="17"/>
      <c r="BQ1007" s="17"/>
      <c r="BR1007" s="17"/>
      <c r="BS1007" s="17"/>
      <c r="BT1007" s="33"/>
      <c r="BU1007" s="33"/>
    </row>
    <row r="1008" spans="58:73" ht="15">
      <c r="BF1008" s="17"/>
      <c r="BG1008" s="17"/>
      <c r="BH1008" s="17"/>
      <c r="BI1008" s="17"/>
      <c r="BJ1008" s="17"/>
      <c r="BK1008" s="17"/>
      <c r="BL1008" s="33"/>
      <c r="BM1008" s="33"/>
      <c r="BN1008" s="17"/>
      <c r="BO1008" s="17"/>
      <c r="BP1008" s="17"/>
      <c r="BQ1008" s="17"/>
      <c r="BR1008" s="17"/>
      <c r="BS1008" s="17"/>
      <c r="BT1008" s="33"/>
      <c r="BU1008" s="33"/>
    </row>
    <row r="1009" spans="58:73" ht="15">
      <c r="BF1009" s="17"/>
      <c r="BG1009" s="17"/>
      <c r="BH1009" s="17"/>
      <c r="BI1009" s="17"/>
      <c r="BJ1009" s="17"/>
      <c r="BK1009" s="17"/>
      <c r="BL1009" s="33"/>
      <c r="BM1009" s="33"/>
      <c r="BN1009" s="17"/>
      <c r="BO1009" s="17"/>
      <c r="BP1009" s="17"/>
      <c r="BQ1009" s="17"/>
      <c r="BR1009" s="17"/>
      <c r="BS1009" s="17"/>
      <c r="BT1009" s="33"/>
      <c r="BU1009" s="33"/>
    </row>
    <row r="1010" spans="58:73" ht="15">
      <c r="BF1010" s="17"/>
      <c r="BG1010" s="17"/>
      <c r="BH1010" s="17"/>
      <c r="BI1010" s="17"/>
      <c r="BJ1010" s="17"/>
      <c r="BK1010" s="17"/>
      <c r="BL1010" s="33"/>
      <c r="BM1010" s="33"/>
      <c r="BN1010" s="17"/>
      <c r="BO1010" s="17"/>
      <c r="BP1010" s="17"/>
      <c r="BQ1010" s="17"/>
      <c r="BR1010" s="17"/>
      <c r="BS1010" s="17"/>
      <c r="BT1010" s="33"/>
      <c r="BU1010" s="33"/>
    </row>
    <row r="1011" spans="58:73" ht="15">
      <c r="BF1011" s="17"/>
      <c r="BG1011" s="17"/>
      <c r="BH1011" s="17"/>
      <c r="BI1011" s="17"/>
      <c r="BJ1011" s="17"/>
      <c r="BK1011" s="17"/>
      <c r="BL1011" s="33"/>
      <c r="BM1011" s="33"/>
      <c r="BN1011" s="17"/>
      <c r="BO1011" s="17"/>
      <c r="BP1011" s="17"/>
      <c r="BQ1011" s="17"/>
      <c r="BR1011" s="17"/>
      <c r="BS1011" s="17"/>
      <c r="BT1011" s="33"/>
      <c r="BU1011" s="33"/>
    </row>
    <row r="1012" spans="58:73" ht="15">
      <c r="BF1012" s="17"/>
      <c r="BG1012" s="17"/>
      <c r="BH1012" s="17"/>
      <c r="BI1012" s="17"/>
      <c r="BJ1012" s="17"/>
      <c r="BK1012" s="17"/>
      <c r="BL1012" s="33"/>
      <c r="BM1012" s="33"/>
      <c r="BN1012" s="17"/>
      <c r="BO1012" s="17"/>
      <c r="BP1012" s="17"/>
      <c r="BQ1012" s="17"/>
      <c r="BR1012" s="17"/>
      <c r="BS1012" s="17"/>
      <c r="BT1012" s="33"/>
      <c r="BU1012" s="33"/>
    </row>
    <row r="1013" spans="58:73" ht="15">
      <c r="BF1013" s="17"/>
      <c r="BG1013" s="17"/>
      <c r="BH1013" s="17"/>
      <c r="BI1013" s="17"/>
      <c r="BJ1013" s="17"/>
      <c r="BK1013" s="17"/>
      <c r="BL1013" s="33"/>
      <c r="BM1013" s="33"/>
      <c r="BN1013" s="17"/>
      <c r="BO1013" s="17"/>
      <c r="BP1013" s="17"/>
      <c r="BQ1013" s="17"/>
      <c r="BR1013" s="17"/>
      <c r="BS1013" s="17"/>
      <c r="BT1013" s="33"/>
      <c r="BU1013" s="33"/>
    </row>
    <row r="1014" spans="58:73" ht="15">
      <c r="BF1014" s="17"/>
      <c r="BG1014" s="17"/>
      <c r="BH1014" s="17"/>
      <c r="BI1014" s="17"/>
      <c r="BJ1014" s="17"/>
      <c r="BK1014" s="17"/>
      <c r="BL1014" s="33"/>
      <c r="BM1014" s="33"/>
      <c r="BN1014" s="17"/>
      <c r="BO1014" s="17"/>
      <c r="BP1014" s="17"/>
      <c r="BQ1014" s="17"/>
      <c r="BR1014" s="17"/>
      <c r="BS1014" s="17"/>
      <c r="BT1014" s="33"/>
      <c r="BU1014" s="33"/>
    </row>
    <row r="1015" spans="58:73" ht="15">
      <c r="BF1015" s="17"/>
      <c r="BG1015" s="17"/>
      <c r="BH1015" s="17"/>
      <c r="BI1015" s="17"/>
      <c r="BJ1015" s="17"/>
      <c r="BK1015" s="17"/>
      <c r="BL1015" s="33"/>
      <c r="BM1015" s="33"/>
      <c r="BN1015" s="17"/>
      <c r="BO1015" s="17"/>
      <c r="BP1015" s="17"/>
      <c r="BQ1015" s="17"/>
      <c r="BR1015" s="17"/>
      <c r="BS1015" s="17"/>
      <c r="BT1015" s="33"/>
      <c r="BU1015" s="33"/>
    </row>
    <row r="1016" spans="58:73" ht="15">
      <c r="BF1016" s="17"/>
      <c r="BG1016" s="17"/>
      <c r="BH1016" s="17"/>
      <c r="BI1016" s="17"/>
      <c r="BJ1016" s="17"/>
      <c r="BK1016" s="17"/>
      <c r="BL1016" s="33"/>
      <c r="BM1016" s="33"/>
      <c r="BN1016" s="17"/>
      <c r="BO1016" s="17"/>
      <c r="BP1016" s="17"/>
      <c r="BQ1016" s="17"/>
      <c r="BR1016" s="17"/>
      <c r="BS1016" s="17"/>
      <c r="BT1016" s="33"/>
      <c r="BU1016" s="33"/>
    </row>
    <row r="1017" spans="58:73" ht="15">
      <c r="BF1017" s="17"/>
      <c r="BG1017" s="17"/>
      <c r="BH1017" s="17"/>
      <c r="BI1017" s="17"/>
      <c r="BJ1017" s="17"/>
      <c r="BK1017" s="17"/>
      <c r="BL1017" s="33"/>
      <c r="BM1017" s="33"/>
      <c r="BN1017" s="17"/>
      <c r="BO1017" s="17"/>
      <c r="BP1017" s="17"/>
      <c r="BQ1017" s="17"/>
      <c r="BR1017" s="17"/>
      <c r="BS1017" s="17"/>
      <c r="BT1017" s="33"/>
      <c r="BU1017" s="33"/>
    </row>
    <row r="1018" spans="58:73" ht="15">
      <c r="BF1018" s="17"/>
      <c r="BG1018" s="17"/>
      <c r="BH1018" s="17"/>
      <c r="BI1018" s="17"/>
      <c r="BJ1018" s="17"/>
      <c r="BK1018" s="17"/>
      <c r="BL1018" s="33"/>
      <c r="BM1018" s="33"/>
      <c r="BN1018" s="17"/>
      <c r="BO1018" s="17"/>
      <c r="BP1018" s="17"/>
      <c r="BQ1018" s="17"/>
      <c r="BR1018" s="17"/>
      <c r="BS1018" s="17"/>
      <c r="BT1018" s="33"/>
      <c r="BU1018" s="33"/>
    </row>
    <row r="1019" spans="58:73" ht="15">
      <c r="BF1019" s="17"/>
      <c r="BG1019" s="17"/>
      <c r="BH1019" s="17"/>
      <c r="BI1019" s="17"/>
      <c r="BJ1019" s="17"/>
      <c r="BK1019" s="17"/>
      <c r="BL1019" s="33"/>
      <c r="BM1019" s="33"/>
      <c r="BN1019" s="17"/>
      <c r="BO1019" s="17"/>
      <c r="BP1019" s="17"/>
      <c r="BQ1019" s="17"/>
      <c r="BR1019" s="17"/>
      <c r="BS1019" s="17"/>
      <c r="BT1019" s="33"/>
      <c r="BU1019" s="33"/>
    </row>
    <row r="1020" spans="58:73" ht="15">
      <c r="BF1020" s="17"/>
      <c r="BG1020" s="17"/>
      <c r="BH1020" s="17"/>
      <c r="BI1020" s="17"/>
      <c r="BJ1020" s="17"/>
      <c r="BK1020" s="17"/>
      <c r="BL1020" s="33"/>
      <c r="BM1020" s="33"/>
      <c r="BN1020" s="17"/>
      <c r="BO1020" s="17"/>
      <c r="BP1020" s="17"/>
      <c r="BQ1020" s="17"/>
      <c r="BR1020" s="17"/>
      <c r="BS1020" s="17"/>
      <c r="BT1020" s="33"/>
      <c r="BU1020" s="33"/>
    </row>
    <row r="1021" spans="58:73" ht="15">
      <c r="BF1021" s="17"/>
      <c r="BG1021" s="17"/>
      <c r="BH1021" s="17"/>
      <c r="BI1021" s="17"/>
      <c r="BJ1021" s="17"/>
      <c r="BK1021" s="17"/>
      <c r="BL1021" s="33"/>
      <c r="BM1021" s="33"/>
      <c r="BN1021" s="17"/>
      <c r="BO1021" s="17"/>
      <c r="BP1021" s="17"/>
      <c r="BQ1021" s="17"/>
      <c r="BR1021" s="17"/>
      <c r="BS1021" s="17"/>
      <c r="BT1021" s="33"/>
      <c r="BU1021" s="33"/>
    </row>
    <row r="1022" spans="58:73" ht="15">
      <c r="BF1022" s="17"/>
      <c r="BG1022" s="17"/>
      <c r="BH1022" s="17"/>
      <c r="BI1022" s="17"/>
      <c r="BJ1022" s="17"/>
      <c r="BK1022" s="17"/>
      <c r="BL1022" s="33"/>
      <c r="BM1022" s="33"/>
      <c r="BN1022" s="17"/>
      <c r="BO1022" s="17"/>
      <c r="BP1022" s="17"/>
      <c r="BQ1022" s="17"/>
      <c r="BR1022" s="17"/>
      <c r="BS1022" s="17"/>
      <c r="BT1022" s="33"/>
      <c r="BU1022" s="33"/>
    </row>
    <row r="1023" spans="58:73" ht="15">
      <c r="BF1023" s="17"/>
      <c r="BG1023" s="17"/>
      <c r="BH1023" s="17"/>
      <c r="BI1023" s="17"/>
      <c r="BJ1023" s="17"/>
      <c r="BK1023" s="17"/>
      <c r="BL1023" s="33"/>
      <c r="BM1023" s="33"/>
      <c r="BN1023" s="17"/>
      <c r="BO1023" s="17"/>
      <c r="BP1023" s="17"/>
      <c r="BQ1023" s="17"/>
      <c r="BR1023" s="17"/>
      <c r="BS1023" s="17"/>
      <c r="BT1023" s="33"/>
      <c r="BU1023" s="33"/>
    </row>
    <row r="1024" spans="58:73" ht="15">
      <c r="BF1024" s="17"/>
      <c r="BG1024" s="17"/>
      <c r="BH1024" s="17"/>
      <c r="BI1024" s="17"/>
      <c r="BJ1024" s="17"/>
      <c r="BK1024" s="17"/>
      <c r="BL1024" s="33"/>
      <c r="BM1024" s="33"/>
      <c r="BN1024" s="17"/>
      <c r="BO1024" s="17"/>
      <c r="BP1024" s="17"/>
      <c r="BQ1024" s="17"/>
      <c r="BR1024" s="17"/>
      <c r="BS1024" s="17"/>
      <c r="BT1024" s="33"/>
      <c r="BU1024" s="33"/>
    </row>
    <row r="1025" spans="58:73" ht="15">
      <c r="BF1025" s="17"/>
      <c r="BG1025" s="17"/>
      <c r="BH1025" s="17"/>
      <c r="BI1025" s="17"/>
      <c r="BJ1025" s="17"/>
      <c r="BK1025" s="17"/>
      <c r="BL1025" s="33"/>
      <c r="BM1025" s="33"/>
      <c r="BN1025" s="17"/>
      <c r="BO1025" s="17"/>
      <c r="BP1025" s="17"/>
      <c r="BQ1025" s="17"/>
      <c r="BR1025" s="17"/>
      <c r="BS1025" s="17"/>
      <c r="BT1025" s="33"/>
      <c r="BU1025" s="33"/>
    </row>
    <row r="1026" spans="58:73" ht="15">
      <c r="BF1026" s="17"/>
      <c r="BG1026" s="17"/>
      <c r="BH1026" s="17"/>
      <c r="BI1026" s="17"/>
      <c r="BJ1026" s="17"/>
      <c r="BK1026" s="17"/>
      <c r="BL1026" s="33"/>
      <c r="BM1026" s="33"/>
      <c r="BN1026" s="17"/>
      <c r="BO1026" s="17"/>
      <c r="BP1026" s="17"/>
      <c r="BQ1026" s="17"/>
      <c r="BR1026" s="17"/>
      <c r="BS1026" s="17"/>
      <c r="BT1026" s="33"/>
      <c r="BU1026" s="33"/>
    </row>
    <row r="1027" spans="58:73" ht="15">
      <c r="BF1027" s="17"/>
      <c r="BG1027" s="17"/>
      <c r="BH1027" s="17"/>
      <c r="BI1027" s="17"/>
      <c r="BJ1027" s="17"/>
      <c r="BK1027" s="17"/>
      <c r="BL1027" s="33"/>
      <c r="BM1027" s="33"/>
      <c r="BN1027" s="17"/>
      <c r="BO1027" s="17"/>
      <c r="BP1027" s="17"/>
      <c r="BQ1027" s="17"/>
      <c r="BR1027" s="17"/>
      <c r="BS1027" s="17"/>
      <c r="BT1027" s="33"/>
      <c r="BU1027" s="33"/>
    </row>
    <row r="1028" spans="58:73" ht="15">
      <c r="BF1028" s="17"/>
      <c r="BG1028" s="17"/>
      <c r="BH1028" s="17"/>
      <c r="BI1028" s="17"/>
      <c r="BJ1028" s="17"/>
      <c r="BK1028" s="17"/>
      <c r="BL1028" s="33"/>
      <c r="BM1028" s="33"/>
      <c r="BN1028" s="17"/>
      <c r="BO1028" s="17"/>
      <c r="BP1028" s="17"/>
      <c r="BQ1028" s="17"/>
      <c r="BR1028" s="17"/>
      <c r="BS1028" s="17"/>
      <c r="BT1028" s="33"/>
      <c r="BU1028" s="33"/>
    </row>
    <row r="1029" spans="58:73" ht="15">
      <c r="BF1029" s="17"/>
      <c r="BG1029" s="17"/>
      <c r="BH1029" s="17"/>
      <c r="BI1029" s="17"/>
      <c r="BJ1029" s="17"/>
      <c r="BK1029" s="17"/>
      <c r="BL1029" s="33"/>
      <c r="BM1029" s="33"/>
      <c r="BN1029" s="17"/>
      <c r="BO1029" s="17"/>
      <c r="BP1029" s="17"/>
      <c r="BQ1029" s="17"/>
      <c r="BR1029" s="17"/>
      <c r="BS1029" s="17"/>
      <c r="BT1029" s="33"/>
      <c r="BU1029" s="33"/>
    </row>
    <row r="1030" spans="58:73" ht="15">
      <c r="BF1030" s="17"/>
      <c r="BG1030" s="17"/>
      <c r="BH1030" s="17"/>
      <c r="BI1030" s="17"/>
      <c r="BJ1030" s="17"/>
      <c r="BK1030" s="17"/>
      <c r="BL1030" s="33"/>
      <c r="BM1030" s="33"/>
      <c r="BN1030" s="17"/>
      <c r="BO1030" s="17"/>
      <c r="BP1030" s="17"/>
      <c r="BQ1030" s="17"/>
      <c r="BR1030" s="17"/>
      <c r="BS1030" s="17"/>
      <c r="BT1030" s="33"/>
      <c r="BU1030" s="33"/>
    </row>
    <row r="1031" spans="58:73" ht="15">
      <c r="BF1031" s="17"/>
      <c r="BG1031" s="17"/>
      <c r="BH1031" s="17"/>
      <c r="BI1031" s="17"/>
      <c r="BJ1031" s="17"/>
      <c r="BK1031" s="17"/>
      <c r="BL1031" s="33"/>
      <c r="BM1031" s="33"/>
      <c r="BN1031" s="17"/>
      <c r="BO1031" s="17"/>
      <c r="BP1031" s="17"/>
      <c r="BQ1031" s="17"/>
      <c r="BR1031" s="17"/>
      <c r="BS1031" s="17"/>
      <c r="BT1031" s="33"/>
      <c r="BU1031" s="33"/>
    </row>
    <row r="1032" spans="58:73" ht="15">
      <c r="BF1032" s="17"/>
      <c r="BG1032" s="17"/>
      <c r="BH1032" s="17"/>
      <c r="BI1032" s="17"/>
      <c r="BJ1032" s="17"/>
      <c r="BK1032" s="17"/>
      <c r="BL1032" s="33"/>
      <c r="BM1032" s="33"/>
      <c r="BN1032" s="17"/>
      <c r="BO1032" s="17"/>
      <c r="BP1032" s="17"/>
      <c r="BQ1032" s="17"/>
      <c r="BR1032" s="17"/>
      <c r="BS1032" s="17"/>
      <c r="BT1032" s="33"/>
      <c r="BU1032" s="33"/>
    </row>
    <row r="1033" spans="58:73" ht="15">
      <c r="BF1033" s="17"/>
      <c r="BG1033" s="17"/>
      <c r="BH1033" s="17"/>
      <c r="BI1033" s="17"/>
      <c r="BJ1033" s="17"/>
      <c r="BK1033" s="17"/>
      <c r="BL1033" s="33"/>
      <c r="BM1033" s="33"/>
      <c r="BN1033" s="17"/>
      <c r="BO1033" s="17"/>
      <c r="BP1033" s="17"/>
      <c r="BQ1033" s="17"/>
      <c r="BR1033" s="17"/>
      <c r="BS1033" s="17"/>
      <c r="BT1033" s="33"/>
      <c r="BU1033" s="33"/>
    </row>
    <row r="1034" spans="58:73" ht="15">
      <c r="BF1034" s="17"/>
      <c r="BG1034" s="17"/>
      <c r="BH1034" s="17"/>
      <c r="BI1034" s="17"/>
      <c r="BJ1034" s="17"/>
      <c r="BK1034" s="17"/>
      <c r="BL1034" s="33"/>
      <c r="BM1034" s="33"/>
      <c r="BN1034" s="17"/>
      <c r="BO1034" s="17"/>
      <c r="BP1034" s="17"/>
      <c r="BQ1034" s="17"/>
      <c r="BR1034" s="17"/>
      <c r="BS1034" s="17"/>
      <c r="BT1034" s="33"/>
      <c r="BU1034" s="33"/>
    </row>
    <row r="1035" spans="58:73" ht="15">
      <c r="BF1035" s="17"/>
      <c r="BG1035" s="17"/>
      <c r="BH1035" s="17"/>
      <c r="BI1035" s="17"/>
      <c r="BJ1035" s="17"/>
      <c r="BK1035" s="17"/>
      <c r="BL1035" s="33"/>
      <c r="BM1035" s="33"/>
      <c r="BN1035" s="17"/>
      <c r="BO1035" s="17"/>
      <c r="BP1035" s="17"/>
      <c r="BQ1035" s="17"/>
      <c r="BR1035" s="17"/>
      <c r="BS1035" s="17"/>
      <c r="BT1035" s="33"/>
      <c r="BU1035" s="33"/>
    </row>
    <row r="1036" spans="58:73" ht="15">
      <c r="BF1036" s="17"/>
      <c r="BG1036" s="17"/>
      <c r="BH1036" s="17"/>
      <c r="BI1036" s="17"/>
      <c r="BJ1036" s="17"/>
      <c r="BK1036" s="17"/>
      <c r="BL1036" s="33"/>
      <c r="BM1036" s="33"/>
      <c r="BN1036" s="17"/>
      <c r="BO1036" s="17"/>
      <c r="BP1036" s="17"/>
      <c r="BQ1036" s="17"/>
      <c r="BR1036" s="17"/>
      <c r="BS1036" s="17"/>
      <c r="BT1036" s="33"/>
      <c r="BU1036" s="33"/>
    </row>
    <row r="1037" spans="58:73" ht="15">
      <c r="BF1037" s="17"/>
      <c r="BG1037" s="17"/>
      <c r="BH1037" s="17"/>
      <c r="BI1037" s="17"/>
      <c r="BJ1037" s="17"/>
      <c r="BK1037" s="17"/>
      <c r="BL1037" s="33"/>
      <c r="BM1037" s="33"/>
      <c r="BN1037" s="17"/>
      <c r="BO1037" s="17"/>
      <c r="BP1037" s="17"/>
      <c r="BQ1037" s="17"/>
      <c r="BR1037" s="17"/>
      <c r="BS1037" s="17"/>
      <c r="BT1037" s="33"/>
      <c r="BU1037" s="33"/>
    </row>
    <row r="1038" spans="58:73" ht="15">
      <c r="BF1038" s="17"/>
      <c r="BG1038" s="17"/>
      <c r="BH1038" s="17"/>
      <c r="BI1038" s="17"/>
      <c r="BJ1038" s="17"/>
      <c r="BK1038" s="17"/>
      <c r="BL1038" s="33"/>
      <c r="BM1038" s="33"/>
      <c r="BN1038" s="17"/>
      <c r="BO1038" s="17"/>
      <c r="BP1038" s="17"/>
      <c r="BQ1038" s="17"/>
      <c r="BR1038" s="17"/>
      <c r="BS1038" s="17"/>
      <c r="BT1038" s="33"/>
      <c r="BU1038" s="33"/>
    </row>
    <row r="1039" spans="58:73" ht="15">
      <c r="BF1039" s="17"/>
      <c r="BG1039" s="17"/>
      <c r="BH1039" s="17"/>
      <c r="BI1039" s="17"/>
      <c r="BJ1039" s="17"/>
      <c r="BK1039" s="17"/>
      <c r="BL1039" s="33"/>
      <c r="BM1039" s="33"/>
      <c r="BN1039" s="17"/>
      <c r="BO1039" s="17"/>
      <c r="BP1039" s="17"/>
      <c r="BQ1039" s="17"/>
      <c r="BR1039" s="17"/>
      <c r="BS1039" s="17"/>
      <c r="BT1039" s="33"/>
      <c r="BU1039" s="33"/>
    </row>
    <row r="1040" spans="58:73" ht="15">
      <c r="BF1040" s="17"/>
      <c r="BG1040" s="17"/>
      <c r="BH1040" s="17"/>
      <c r="BI1040" s="17"/>
      <c r="BJ1040" s="17"/>
      <c r="BK1040" s="17"/>
      <c r="BL1040" s="33"/>
      <c r="BM1040" s="33"/>
      <c r="BN1040" s="17"/>
      <c r="BO1040" s="17"/>
      <c r="BP1040" s="17"/>
      <c r="BQ1040" s="17"/>
      <c r="BR1040" s="17"/>
      <c r="BS1040" s="17"/>
      <c r="BT1040" s="33"/>
      <c r="BU1040" s="33"/>
    </row>
    <row r="1041" spans="58:73" ht="15">
      <c r="BF1041" s="17"/>
      <c r="BG1041" s="17"/>
      <c r="BH1041" s="17"/>
      <c r="BI1041" s="17"/>
      <c r="BJ1041" s="17"/>
      <c r="BK1041" s="17"/>
      <c r="BL1041" s="33"/>
      <c r="BM1041" s="33"/>
      <c r="BN1041" s="17"/>
      <c r="BO1041" s="17"/>
      <c r="BP1041" s="17"/>
      <c r="BQ1041" s="17"/>
      <c r="BR1041" s="17"/>
      <c r="BS1041" s="17"/>
      <c r="BT1041" s="33"/>
      <c r="BU1041" s="33"/>
    </row>
    <row r="1042" spans="58:73" ht="15">
      <c r="BF1042" s="17"/>
      <c r="BG1042" s="17"/>
      <c r="BH1042" s="17"/>
      <c r="BI1042" s="17"/>
      <c r="BJ1042" s="17"/>
      <c r="BK1042" s="17"/>
      <c r="BL1042" s="33"/>
      <c r="BM1042" s="33"/>
      <c r="BN1042" s="17"/>
      <c r="BO1042" s="17"/>
      <c r="BP1042" s="17"/>
      <c r="BQ1042" s="17"/>
      <c r="BR1042" s="17"/>
      <c r="BS1042" s="17"/>
      <c r="BT1042" s="33"/>
      <c r="BU1042" s="33"/>
    </row>
    <row r="1043" spans="58:73" ht="15">
      <c r="BF1043" s="17"/>
      <c r="BG1043" s="17"/>
      <c r="BH1043" s="17"/>
      <c r="BI1043" s="17"/>
      <c r="BJ1043" s="17"/>
      <c r="BK1043" s="17"/>
      <c r="BL1043" s="33"/>
      <c r="BM1043" s="33"/>
      <c r="BN1043" s="17"/>
      <c r="BO1043" s="17"/>
      <c r="BP1043" s="17"/>
      <c r="BQ1043" s="17"/>
      <c r="BR1043" s="17"/>
      <c r="BS1043" s="17"/>
      <c r="BT1043" s="33"/>
      <c r="BU1043" s="33"/>
    </row>
    <row r="1044" spans="58:73" ht="15">
      <c r="BF1044" s="17"/>
      <c r="BG1044" s="17"/>
      <c r="BH1044" s="17"/>
      <c r="BI1044" s="17"/>
      <c r="BJ1044" s="17"/>
      <c r="BK1044" s="17"/>
      <c r="BL1044" s="33"/>
      <c r="BM1044" s="33"/>
      <c r="BN1044" s="17"/>
      <c r="BO1044" s="17"/>
      <c r="BP1044" s="17"/>
      <c r="BQ1044" s="17"/>
      <c r="BR1044" s="17"/>
      <c r="BS1044" s="17"/>
      <c r="BT1044" s="33"/>
      <c r="BU1044" s="33"/>
    </row>
    <row r="1045" spans="58:73" ht="15">
      <c r="BF1045" s="17"/>
      <c r="BG1045" s="17"/>
      <c r="BH1045" s="17"/>
      <c r="BI1045" s="17"/>
      <c r="BJ1045" s="17"/>
      <c r="BK1045" s="17"/>
      <c r="BL1045" s="33"/>
      <c r="BM1045" s="33"/>
      <c r="BN1045" s="17"/>
      <c r="BO1045" s="17"/>
      <c r="BP1045" s="17"/>
      <c r="BQ1045" s="17"/>
      <c r="BR1045" s="17"/>
      <c r="BS1045" s="17"/>
      <c r="BT1045" s="33"/>
      <c r="BU1045" s="33"/>
    </row>
    <row r="1046" spans="58:73" ht="15">
      <c r="BF1046" s="17"/>
      <c r="BG1046" s="17"/>
      <c r="BH1046" s="17"/>
      <c r="BI1046" s="17"/>
      <c r="BJ1046" s="17"/>
      <c r="BK1046" s="17"/>
      <c r="BL1046" s="33"/>
      <c r="BM1046" s="33"/>
      <c r="BN1046" s="17"/>
      <c r="BO1046" s="17"/>
      <c r="BP1046" s="17"/>
      <c r="BQ1046" s="17"/>
      <c r="BR1046" s="17"/>
      <c r="BS1046" s="17"/>
      <c r="BT1046" s="33"/>
      <c r="BU1046" s="33"/>
    </row>
    <row r="1047" spans="58:73" ht="15">
      <c r="BF1047" s="17"/>
      <c r="BG1047" s="17"/>
      <c r="BH1047" s="17"/>
      <c r="BI1047" s="17"/>
      <c r="BJ1047" s="17"/>
      <c r="BK1047" s="17"/>
      <c r="BL1047" s="33"/>
      <c r="BM1047" s="33"/>
      <c r="BN1047" s="17"/>
      <c r="BO1047" s="17"/>
      <c r="BP1047" s="17"/>
      <c r="BQ1047" s="17"/>
      <c r="BR1047" s="17"/>
      <c r="BS1047" s="17"/>
      <c r="BT1047" s="33"/>
      <c r="BU1047" s="33"/>
    </row>
    <row r="1048" spans="58:73" ht="15">
      <c r="BF1048" s="17"/>
      <c r="BG1048" s="17"/>
      <c r="BH1048" s="17"/>
      <c r="BI1048" s="17"/>
      <c r="BJ1048" s="17"/>
      <c r="BK1048" s="17"/>
      <c r="BL1048" s="33"/>
      <c r="BM1048" s="33"/>
      <c r="BN1048" s="17"/>
      <c r="BO1048" s="17"/>
      <c r="BP1048" s="17"/>
      <c r="BQ1048" s="17"/>
      <c r="BR1048" s="17"/>
      <c r="BS1048" s="17"/>
      <c r="BT1048" s="33"/>
      <c r="BU1048" s="33"/>
    </row>
    <row r="1049" spans="58:73" ht="15">
      <c r="BF1049" s="17"/>
      <c r="BG1049" s="17"/>
      <c r="BH1049" s="17"/>
      <c r="BI1049" s="17"/>
      <c r="BJ1049" s="17"/>
      <c r="BK1049" s="17"/>
      <c r="BL1049" s="33"/>
      <c r="BM1049" s="33"/>
      <c r="BN1049" s="17"/>
      <c r="BO1049" s="17"/>
      <c r="BP1049" s="17"/>
      <c r="BQ1049" s="17"/>
      <c r="BR1049" s="17"/>
      <c r="BS1049" s="17"/>
      <c r="BT1049" s="33"/>
      <c r="BU1049" s="33"/>
    </row>
    <row r="1050" spans="58:73" ht="15">
      <c r="BF1050" s="17"/>
      <c r="BG1050" s="17"/>
      <c r="BH1050" s="17"/>
      <c r="BI1050" s="17"/>
      <c r="BJ1050" s="17"/>
      <c r="BK1050" s="17"/>
      <c r="BL1050" s="33"/>
      <c r="BM1050" s="33"/>
      <c r="BN1050" s="17"/>
      <c r="BO1050" s="17"/>
      <c r="BP1050" s="17"/>
      <c r="BQ1050" s="17"/>
      <c r="BR1050" s="17"/>
      <c r="BS1050" s="17"/>
      <c r="BT1050" s="33"/>
      <c r="BU1050" s="33"/>
    </row>
    <row r="1051" spans="58:73" ht="15">
      <c r="BF1051" s="17"/>
      <c r="BG1051" s="17"/>
      <c r="BH1051" s="17"/>
      <c r="BI1051" s="17"/>
      <c r="BJ1051" s="17"/>
      <c r="BK1051" s="17"/>
      <c r="BL1051" s="33"/>
      <c r="BM1051" s="33"/>
      <c r="BN1051" s="17"/>
      <c r="BO1051" s="17"/>
      <c r="BP1051" s="17"/>
      <c r="BQ1051" s="17"/>
      <c r="BR1051" s="17"/>
      <c r="BS1051" s="17"/>
      <c r="BT1051" s="33"/>
      <c r="BU1051" s="33"/>
    </row>
    <row r="1052" spans="58:73" ht="15">
      <c r="BF1052" s="17"/>
      <c r="BG1052" s="17"/>
      <c r="BH1052" s="17"/>
      <c r="BI1052" s="17"/>
      <c r="BJ1052" s="17"/>
      <c r="BK1052" s="17"/>
      <c r="BL1052" s="33"/>
      <c r="BM1052" s="33"/>
      <c r="BN1052" s="17"/>
      <c r="BO1052" s="17"/>
      <c r="BP1052" s="17"/>
      <c r="BQ1052" s="17"/>
      <c r="BR1052" s="17"/>
      <c r="BS1052" s="17"/>
      <c r="BT1052" s="33"/>
      <c r="BU1052" s="33"/>
    </row>
    <row r="1053" spans="58:73" ht="15">
      <c r="BF1053" s="17"/>
      <c r="BG1053" s="17"/>
      <c r="BH1053" s="17"/>
      <c r="BI1053" s="17"/>
      <c r="BJ1053" s="17"/>
      <c r="BK1053" s="17"/>
      <c r="BL1053" s="33"/>
      <c r="BM1053" s="33"/>
      <c r="BN1053" s="17"/>
      <c r="BO1053" s="17"/>
      <c r="BP1053" s="17"/>
      <c r="BQ1053" s="17"/>
      <c r="BR1053" s="17"/>
      <c r="BS1053" s="17"/>
      <c r="BT1053" s="33"/>
      <c r="BU1053" s="33"/>
    </row>
    <row r="1054" spans="58:73" ht="15">
      <c r="BF1054" s="17"/>
      <c r="BG1054" s="17"/>
      <c r="BH1054" s="17"/>
      <c r="BI1054" s="17"/>
      <c r="BJ1054" s="17"/>
      <c r="BK1054" s="17"/>
      <c r="BL1054" s="33"/>
      <c r="BM1054" s="33"/>
      <c r="BN1054" s="17"/>
      <c r="BO1054" s="17"/>
      <c r="BP1054" s="17"/>
      <c r="BQ1054" s="17"/>
      <c r="BR1054" s="17"/>
      <c r="BS1054" s="17"/>
      <c r="BT1054" s="33"/>
      <c r="BU1054" s="33"/>
    </row>
    <row r="1055" spans="58:73" ht="15">
      <c r="BF1055" s="17"/>
      <c r="BG1055" s="17"/>
      <c r="BH1055" s="17"/>
      <c r="BI1055" s="17"/>
      <c r="BJ1055" s="17"/>
      <c r="BK1055" s="17"/>
      <c r="BL1055" s="33"/>
      <c r="BM1055" s="33"/>
      <c r="BN1055" s="17"/>
      <c r="BO1055" s="17"/>
      <c r="BP1055" s="17"/>
      <c r="BQ1055" s="17"/>
      <c r="BR1055" s="17"/>
      <c r="BS1055" s="17"/>
      <c r="BT1055" s="33"/>
      <c r="BU1055" s="33"/>
    </row>
    <row r="1056" spans="58:73" ht="15">
      <c r="BF1056" s="17"/>
      <c r="BG1056" s="17"/>
      <c r="BH1056" s="17"/>
      <c r="BI1056" s="17"/>
      <c r="BJ1056" s="17"/>
      <c r="BK1056" s="17"/>
      <c r="BL1056" s="33"/>
      <c r="BM1056" s="33"/>
      <c r="BN1056" s="17"/>
      <c r="BO1056" s="17"/>
      <c r="BP1056" s="17"/>
      <c r="BQ1056" s="17"/>
      <c r="BR1056" s="17"/>
      <c r="BS1056" s="17"/>
      <c r="BT1056" s="33"/>
      <c r="BU1056" s="33"/>
    </row>
    <row r="1057" spans="58:73" ht="15">
      <c r="BF1057" s="17"/>
      <c r="BG1057" s="17"/>
      <c r="BH1057" s="17"/>
      <c r="BI1057" s="17"/>
      <c r="BJ1057" s="17"/>
      <c r="BK1057" s="17"/>
      <c r="BL1057" s="33"/>
      <c r="BM1057" s="33"/>
      <c r="BN1057" s="17"/>
      <c r="BO1057" s="17"/>
      <c r="BP1057" s="17"/>
      <c r="BQ1057" s="17"/>
      <c r="BR1057" s="17"/>
      <c r="BS1057" s="17"/>
      <c r="BT1057" s="33"/>
      <c r="BU1057" s="33"/>
    </row>
    <row r="1058" spans="58:73" ht="15">
      <c r="BF1058" s="17"/>
      <c r="BG1058" s="17"/>
      <c r="BH1058" s="17"/>
      <c r="BI1058" s="17"/>
      <c r="BJ1058" s="17"/>
      <c r="BK1058" s="17"/>
      <c r="BL1058" s="33"/>
      <c r="BM1058" s="33"/>
      <c r="BN1058" s="17"/>
      <c r="BO1058" s="17"/>
      <c r="BP1058" s="17"/>
      <c r="BQ1058" s="17"/>
      <c r="BR1058" s="17"/>
      <c r="BS1058" s="17"/>
      <c r="BT1058" s="33"/>
      <c r="BU1058" s="33"/>
    </row>
    <row r="1059" spans="58:73" ht="15">
      <c r="BF1059" s="17"/>
      <c r="BG1059" s="17"/>
      <c r="BH1059" s="17"/>
      <c r="BI1059" s="17"/>
      <c r="BJ1059" s="17"/>
      <c r="BK1059" s="17"/>
      <c r="BL1059" s="33"/>
      <c r="BM1059" s="33"/>
      <c r="BN1059" s="17"/>
      <c r="BO1059" s="17"/>
      <c r="BP1059" s="17"/>
      <c r="BQ1059" s="17"/>
      <c r="BR1059" s="17"/>
      <c r="BS1059" s="17"/>
      <c r="BT1059" s="33"/>
      <c r="BU1059" s="33"/>
    </row>
    <row r="1060" spans="58:73" ht="15">
      <c r="BF1060" s="17"/>
      <c r="BG1060" s="17"/>
      <c r="BH1060" s="17"/>
      <c r="BI1060" s="17"/>
      <c r="BJ1060" s="17"/>
      <c r="BK1060" s="17"/>
      <c r="BL1060" s="33"/>
      <c r="BM1060" s="33"/>
      <c r="BN1060" s="17"/>
      <c r="BO1060" s="17"/>
      <c r="BP1060" s="17"/>
      <c r="BQ1060" s="17"/>
      <c r="BR1060" s="17"/>
      <c r="BS1060" s="17"/>
      <c r="BT1060" s="33"/>
      <c r="BU1060" s="33"/>
    </row>
    <row r="1061" spans="58:73" ht="15">
      <c r="BF1061" s="17"/>
      <c r="BG1061" s="17"/>
      <c r="BH1061" s="17"/>
      <c r="BI1061" s="17"/>
      <c r="BJ1061" s="17"/>
      <c r="BK1061" s="17"/>
      <c r="BL1061" s="33"/>
      <c r="BM1061" s="33"/>
      <c r="BN1061" s="17"/>
      <c r="BO1061" s="17"/>
      <c r="BP1061" s="17"/>
      <c r="BQ1061" s="17"/>
      <c r="BR1061" s="17"/>
      <c r="BS1061" s="17"/>
      <c r="BT1061" s="33"/>
      <c r="BU1061" s="33"/>
    </row>
    <row r="1062" spans="58:73" ht="15">
      <c r="BF1062" s="17"/>
      <c r="BG1062" s="17"/>
      <c r="BH1062" s="17"/>
      <c r="BI1062" s="17"/>
      <c r="BJ1062" s="17"/>
      <c r="BK1062" s="17"/>
      <c r="BL1062" s="33"/>
      <c r="BM1062" s="33"/>
      <c r="BN1062" s="17"/>
      <c r="BO1062" s="17"/>
      <c r="BP1062" s="17"/>
      <c r="BQ1062" s="17"/>
      <c r="BR1062" s="17"/>
      <c r="BS1062" s="17"/>
      <c r="BT1062" s="33"/>
      <c r="BU1062" s="33"/>
    </row>
    <row r="1063" spans="58:73" ht="15">
      <c r="BF1063" s="17"/>
      <c r="BG1063" s="17"/>
      <c r="BH1063" s="17"/>
      <c r="BI1063" s="17"/>
      <c r="BJ1063" s="17"/>
      <c r="BK1063" s="17"/>
      <c r="BL1063" s="33"/>
      <c r="BM1063" s="33"/>
      <c r="BN1063" s="17"/>
      <c r="BO1063" s="17"/>
      <c r="BP1063" s="17"/>
      <c r="BQ1063" s="17"/>
      <c r="BR1063" s="17"/>
      <c r="BS1063" s="17"/>
      <c r="BT1063" s="33"/>
      <c r="BU1063" s="33"/>
    </row>
    <row r="1064" spans="58:73" ht="15">
      <c r="BF1064" s="17"/>
      <c r="BG1064" s="17"/>
      <c r="BH1064" s="17"/>
      <c r="BI1064" s="17"/>
      <c r="BJ1064" s="17"/>
      <c r="BK1064" s="17"/>
      <c r="BL1064" s="33"/>
      <c r="BM1064" s="33"/>
      <c r="BN1064" s="17"/>
      <c r="BO1064" s="17"/>
      <c r="BP1064" s="17"/>
      <c r="BQ1064" s="17"/>
      <c r="BR1064" s="17"/>
      <c r="BS1064" s="17"/>
      <c r="BT1064" s="33"/>
      <c r="BU1064" s="33"/>
    </row>
    <row r="1065" spans="58:73" ht="15">
      <c r="BF1065" s="17"/>
      <c r="BG1065" s="17"/>
      <c r="BH1065" s="17"/>
      <c r="BI1065" s="17"/>
      <c r="BJ1065" s="17"/>
      <c r="BK1065" s="17"/>
      <c r="BL1065" s="33"/>
      <c r="BM1065" s="33"/>
      <c r="BN1065" s="17"/>
      <c r="BO1065" s="17"/>
      <c r="BP1065" s="17"/>
      <c r="BQ1065" s="17"/>
      <c r="BR1065" s="17"/>
      <c r="BS1065" s="17"/>
      <c r="BT1065" s="33"/>
      <c r="BU1065" s="33"/>
    </row>
    <row r="1066" spans="58:73" ht="15">
      <c r="BF1066" s="17"/>
      <c r="BG1066" s="17"/>
      <c r="BH1066" s="17"/>
      <c r="BI1066" s="17"/>
      <c r="BJ1066" s="17"/>
      <c r="BK1066" s="17"/>
      <c r="BL1066" s="33"/>
      <c r="BM1066" s="33"/>
      <c r="BN1066" s="17"/>
      <c r="BO1066" s="17"/>
      <c r="BP1066" s="17"/>
      <c r="BQ1066" s="17"/>
      <c r="BR1066" s="17"/>
      <c r="BS1066" s="17"/>
      <c r="BT1066" s="33"/>
      <c r="BU1066" s="33"/>
    </row>
    <row r="1067" spans="58:73" ht="15">
      <c r="BF1067" s="17"/>
      <c r="BG1067" s="17"/>
      <c r="BH1067" s="17"/>
      <c r="BI1067" s="17"/>
      <c r="BJ1067" s="17"/>
      <c r="BK1067" s="17"/>
      <c r="BL1067" s="33"/>
      <c r="BM1067" s="33"/>
      <c r="BN1067" s="17"/>
      <c r="BO1067" s="17"/>
      <c r="BP1067" s="17"/>
      <c r="BQ1067" s="17"/>
      <c r="BR1067" s="17"/>
      <c r="BS1067" s="17"/>
      <c r="BT1067" s="33"/>
      <c r="BU1067" s="33"/>
    </row>
    <row r="1068" spans="58:73" ht="15">
      <c r="BF1068" s="17"/>
      <c r="BG1068" s="17"/>
      <c r="BH1068" s="17"/>
      <c r="BI1068" s="17"/>
      <c r="BJ1068" s="17"/>
      <c r="BK1068" s="17"/>
      <c r="BL1068" s="33"/>
      <c r="BM1068" s="33"/>
      <c r="BN1068" s="17"/>
      <c r="BO1068" s="17"/>
      <c r="BP1068" s="17"/>
      <c r="BQ1068" s="17"/>
      <c r="BR1068" s="17"/>
      <c r="BS1068" s="17"/>
      <c r="BT1068" s="33"/>
      <c r="BU1068" s="33"/>
    </row>
    <row r="1069" spans="58:73" ht="15">
      <c r="BF1069" s="17"/>
      <c r="BG1069" s="17"/>
      <c r="BH1069" s="17"/>
      <c r="BI1069" s="17"/>
      <c r="BJ1069" s="17"/>
      <c r="BK1069" s="17"/>
      <c r="BL1069" s="33"/>
      <c r="BM1069" s="33"/>
      <c r="BN1069" s="17"/>
      <c r="BO1069" s="17"/>
      <c r="BP1069" s="17"/>
      <c r="BQ1069" s="17"/>
      <c r="BR1069" s="17"/>
      <c r="BS1069" s="17"/>
      <c r="BT1069" s="33"/>
      <c r="BU1069" s="33"/>
    </row>
    <row r="1070" spans="58:73" ht="15">
      <c r="BF1070" s="17"/>
      <c r="BG1070" s="17"/>
      <c r="BH1070" s="17"/>
      <c r="BI1070" s="17"/>
      <c r="BJ1070" s="17"/>
      <c r="BK1070" s="17"/>
      <c r="BL1070" s="33"/>
      <c r="BM1070" s="33"/>
      <c r="BN1070" s="17"/>
      <c r="BO1070" s="17"/>
      <c r="BP1070" s="17"/>
      <c r="BQ1070" s="17"/>
      <c r="BR1070" s="17"/>
      <c r="BS1070" s="17"/>
      <c r="BT1070" s="33"/>
      <c r="BU1070" s="33"/>
    </row>
    <row r="1071" spans="58:73" ht="15">
      <c r="BF1071" s="17"/>
      <c r="BG1071" s="17"/>
      <c r="BH1071" s="17"/>
      <c r="BI1071" s="17"/>
      <c r="BJ1071" s="17"/>
      <c r="BK1071" s="17"/>
      <c r="BL1071" s="33"/>
      <c r="BM1071" s="33"/>
      <c r="BN1071" s="17"/>
      <c r="BO1071" s="17"/>
      <c r="BP1071" s="17"/>
      <c r="BQ1071" s="17"/>
      <c r="BR1071" s="17"/>
      <c r="BS1071" s="17"/>
      <c r="BT1071" s="33"/>
      <c r="BU1071" s="33"/>
    </row>
    <row r="1072" spans="58:73" ht="15">
      <c r="BF1072" s="17"/>
      <c r="BG1072" s="17"/>
      <c r="BH1072" s="17"/>
      <c r="BI1072" s="17"/>
      <c r="BJ1072" s="17"/>
      <c r="BK1072" s="17"/>
      <c r="BL1072" s="33"/>
      <c r="BM1072" s="33"/>
      <c r="BN1072" s="17"/>
      <c r="BO1072" s="17"/>
      <c r="BP1072" s="17"/>
      <c r="BQ1072" s="17"/>
      <c r="BR1072" s="17"/>
      <c r="BS1072" s="17"/>
      <c r="BT1072" s="33"/>
      <c r="BU1072" s="33"/>
    </row>
    <row r="1073" spans="58:73" ht="15">
      <c r="BF1073" s="17"/>
      <c r="BG1073" s="17"/>
      <c r="BH1073" s="17"/>
      <c r="BI1073" s="17"/>
      <c r="BJ1073" s="17"/>
      <c r="BK1073" s="17"/>
      <c r="BL1073" s="33"/>
      <c r="BM1073" s="33"/>
      <c r="BN1073" s="17"/>
      <c r="BO1073" s="17"/>
      <c r="BP1073" s="17"/>
      <c r="BQ1073" s="17"/>
      <c r="BR1073" s="17"/>
      <c r="BS1073" s="17"/>
      <c r="BT1073" s="33"/>
      <c r="BU1073" s="33"/>
    </row>
    <row r="1074" spans="58:73" ht="15">
      <c r="BF1074" s="17"/>
      <c r="BG1074" s="17"/>
      <c r="BH1074" s="17"/>
      <c r="BI1074" s="17"/>
      <c r="BJ1074" s="17"/>
      <c r="BK1074" s="17"/>
      <c r="BL1074" s="33"/>
      <c r="BM1074" s="33"/>
      <c r="BN1074" s="17"/>
      <c r="BO1074" s="17"/>
      <c r="BP1074" s="17"/>
      <c r="BQ1074" s="17"/>
      <c r="BR1074" s="17"/>
      <c r="BS1074" s="17"/>
      <c r="BT1074" s="33"/>
      <c r="BU1074" s="33"/>
    </row>
    <row r="1075" spans="58:73" ht="15">
      <c r="BF1075" s="17"/>
      <c r="BG1075" s="17"/>
      <c r="BH1075" s="17"/>
      <c r="BI1075" s="17"/>
      <c r="BJ1075" s="17"/>
      <c r="BK1075" s="17"/>
      <c r="BL1075" s="33"/>
      <c r="BM1075" s="33"/>
      <c r="BN1075" s="17"/>
      <c r="BO1075" s="17"/>
      <c r="BP1075" s="17"/>
      <c r="BQ1075" s="17"/>
      <c r="BR1075" s="17"/>
      <c r="BS1075" s="17"/>
      <c r="BT1075" s="33"/>
      <c r="BU1075" s="33"/>
    </row>
    <row r="1076" spans="58:73" ht="15">
      <c r="BF1076" s="17"/>
      <c r="BG1076" s="17"/>
      <c r="BH1076" s="17"/>
      <c r="BI1076" s="17"/>
      <c r="BJ1076" s="17"/>
      <c r="BK1076" s="17"/>
      <c r="BL1076" s="33"/>
      <c r="BM1076" s="33"/>
      <c r="BN1076" s="17"/>
      <c r="BO1076" s="17"/>
      <c r="BP1076" s="17"/>
      <c r="BQ1076" s="17"/>
      <c r="BR1076" s="17"/>
      <c r="BS1076" s="17"/>
      <c r="BT1076" s="33"/>
      <c r="BU1076" s="33"/>
    </row>
    <row r="1077" spans="58:73" ht="15">
      <c r="BF1077" s="17"/>
      <c r="BG1077" s="17"/>
      <c r="BH1077" s="17"/>
      <c r="BI1077" s="17"/>
      <c r="BJ1077" s="17"/>
      <c r="BK1077" s="17"/>
      <c r="BL1077" s="33"/>
      <c r="BM1077" s="33"/>
      <c r="BN1077" s="17"/>
      <c r="BO1077" s="17"/>
      <c r="BP1077" s="17"/>
      <c r="BQ1077" s="17"/>
      <c r="BR1077" s="17"/>
      <c r="BS1077" s="17"/>
      <c r="BT1077" s="33"/>
      <c r="BU1077" s="33"/>
    </row>
    <row r="1078" spans="58:73" ht="15">
      <c r="BF1078" s="17"/>
      <c r="BG1078" s="17"/>
      <c r="BH1078" s="17"/>
      <c r="BI1078" s="17"/>
      <c r="BJ1078" s="17"/>
      <c r="BK1078" s="17"/>
      <c r="BL1078" s="33"/>
      <c r="BM1078" s="33"/>
      <c r="BN1078" s="17"/>
      <c r="BO1078" s="17"/>
      <c r="BP1078" s="17"/>
      <c r="BQ1078" s="17"/>
      <c r="BR1078" s="17"/>
      <c r="BS1078" s="17"/>
      <c r="BT1078" s="33"/>
      <c r="BU1078" s="33"/>
    </row>
    <row r="1079" spans="58:73" ht="15">
      <c r="BF1079" s="17"/>
      <c r="BG1079" s="17"/>
      <c r="BH1079" s="17"/>
      <c r="BI1079" s="17"/>
      <c r="BJ1079" s="17"/>
      <c r="BK1079" s="17"/>
      <c r="BL1079" s="33"/>
      <c r="BM1079" s="33"/>
      <c r="BN1079" s="17"/>
      <c r="BO1079" s="17"/>
      <c r="BP1079" s="17"/>
      <c r="BQ1079" s="17"/>
      <c r="BR1079" s="17"/>
      <c r="BS1079" s="17"/>
      <c r="BT1079" s="33"/>
      <c r="BU1079" s="33"/>
    </row>
    <row r="1080" spans="58:73" ht="15">
      <c r="BF1080" s="17"/>
      <c r="BG1080" s="17"/>
      <c r="BH1080" s="17"/>
      <c r="BI1080" s="17"/>
      <c r="BJ1080" s="17"/>
      <c r="BK1080" s="17"/>
      <c r="BL1080" s="33"/>
      <c r="BM1080" s="33"/>
      <c r="BN1080" s="17"/>
      <c r="BO1080" s="17"/>
      <c r="BP1080" s="17"/>
      <c r="BQ1080" s="17"/>
      <c r="BR1080" s="17"/>
      <c r="BS1080" s="17"/>
      <c r="BT1080" s="33"/>
      <c r="BU1080" s="33"/>
    </row>
    <row r="1081" spans="58:73" ht="15">
      <c r="BF1081" s="17"/>
      <c r="BG1081" s="17"/>
      <c r="BH1081" s="17"/>
      <c r="BI1081" s="17"/>
      <c r="BJ1081" s="17"/>
      <c r="BK1081" s="17"/>
      <c r="BL1081" s="33"/>
      <c r="BM1081" s="33"/>
      <c r="BN1081" s="17"/>
      <c r="BO1081" s="17"/>
      <c r="BP1081" s="17"/>
      <c r="BQ1081" s="17"/>
      <c r="BR1081" s="17"/>
      <c r="BS1081" s="17"/>
      <c r="BT1081" s="33"/>
      <c r="BU1081" s="33"/>
    </row>
    <row r="1082" spans="58:73" ht="15">
      <c r="BF1082" s="17"/>
      <c r="BG1082" s="17"/>
      <c r="BH1082" s="17"/>
      <c r="BI1082" s="17"/>
      <c r="BJ1082" s="17"/>
      <c r="BK1082" s="17"/>
      <c r="BL1082" s="33"/>
      <c r="BM1082" s="33"/>
      <c r="BN1082" s="17"/>
      <c r="BO1082" s="17"/>
      <c r="BP1082" s="17"/>
      <c r="BQ1082" s="17"/>
      <c r="BR1082" s="17"/>
      <c r="BS1082" s="17"/>
      <c r="BT1082" s="33"/>
      <c r="BU1082" s="33"/>
    </row>
    <row r="1083" spans="58:73" ht="15">
      <c r="BF1083" s="17"/>
      <c r="BG1083" s="17"/>
      <c r="BH1083" s="17"/>
      <c r="BI1083" s="17"/>
      <c r="BJ1083" s="17"/>
      <c r="BK1083" s="17"/>
      <c r="BL1083" s="33"/>
      <c r="BM1083" s="33"/>
      <c r="BN1083" s="17"/>
      <c r="BO1083" s="17"/>
      <c r="BP1083" s="17"/>
      <c r="BQ1083" s="17"/>
      <c r="BR1083" s="17"/>
      <c r="BS1083" s="17"/>
      <c r="BT1083" s="33"/>
      <c r="BU1083" s="33"/>
    </row>
    <row r="1084" spans="58:73" ht="15">
      <c r="BF1084" s="17"/>
      <c r="BG1084" s="17"/>
      <c r="BH1084" s="17"/>
      <c r="BI1084" s="17"/>
      <c r="BJ1084" s="17"/>
      <c r="BK1084" s="17"/>
      <c r="BL1084" s="33"/>
      <c r="BM1084" s="33"/>
      <c r="BN1084" s="17"/>
      <c r="BO1084" s="17"/>
      <c r="BP1084" s="17"/>
      <c r="BQ1084" s="17"/>
      <c r="BR1084" s="17"/>
      <c r="BS1084" s="17"/>
      <c r="BT1084" s="33"/>
      <c r="BU1084" s="33"/>
    </row>
    <row r="1085" spans="58:73" ht="15">
      <c r="BF1085" s="17"/>
      <c r="BG1085" s="17"/>
      <c r="BH1085" s="17"/>
      <c r="BI1085" s="17"/>
      <c r="BJ1085" s="17"/>
      <c r="BK1085" s="17"/>
      <c r="BL1085" s="33"/>
      <c r="BM1085" s="33"/>
      <c r="BN1085" s="17"/>
      <c r="BO1085" s="17"/>
      <c r="BP1085" s="17"/>
      <c r="BQ1085" s="17"/>
      <c r="BR1085" s="17"/>
      <c r="BS1085" s="17"/>
      <c r="BT1085" s="33"/>
      <c r="BU1085" s="33"/>
    </row>
    <row r="1086" spans="58:73" ht="15">
      <c r="BF1086" s="17"/>
      <c r="BG1086" s="17"/>
      <c r="BH1086" s="17"/>
      <c r="BI1086" s="17"/>
      <c r="BJ1086" s="17"/>
      <c r="BK1086" s="17"/>
      <c r="BL1086" s="33"/>
      <c r="BM1086" s="33"/>
      <c r="BN1086" s="17"/>
      <c r="BO1086" s="17"/>
      <c r="BP1086" s="17"/>
      <c r="BQ1086" s="17"/>
      <c r="BR1086" s="17"/>
      <c r="BS1086" s="17"/>
      <c r="BT1086" s="33"/>
      <c r="BU1086" s="33"/>
    </row>
    <row r="1087" spans="58:73" ht="15">
      <c r="BF1087" s="17"/>
      <c r="BG1087" s="17"/>
      <c r="BH1087" s="17"/>
      <c r="BI1087" s="17"/>
      <c r="BJ1087" s="17"/>
      <c r="BK1087" s="17"/>
      <c r="BL1087" s="33"/>
      <c r="BM1087" s="33"/>
      <c r="BN1087" s="17"/>
      <c r="BO1087" s="17"/>
      <c r="BP1087" s="17"/>
      <c r="BQ1087" s="17"/>
      <c r="BR1087" s="17"/>
      <c r="BS1087" s="17"/>
      <c r="BT1087" s="33"/>
      <c r="BU1087" s="33"/>
    </row>
    <row r="1088" spans="58:73" ht="15">
      <c r="BF1088" s="17"/>
      <c r="BG1088" s="17"/>
      <c r="BH1088" s="17"/>
      <c r="BI1088" s="17"/>
      <c r="BJ1088" s="17"/>
      <c r="BK1088" s="17"/>
      <c r="BL1088" s="33"/>
      <c r="BM1088" s="33"/>
      <c r="BN1088" s="17"/>
      <c r="BO1088" s="17"/>
      <c r="BP1088" s="17"/>
      <c r="BQ1088" s="17"/>
      <c r="BR1088" s="17"/>
      <c r="BS1088" s="17"/>
      <c r="BT1088" s="33"/>
      <c r="BU1088" s="33"/>
    </row>
    <row r="1089" spans="58:73" ht="15">
      <c r="BF1089" s="17"/>
      <c r="BG1089" s="17"/>
      <c r="BH1089" s="17"/>
      <c r="BI1089" s="17"/>
      <c r="BJ1089" s="17"/>
      <c r="BK1089" s="17"/>
      <c r="BL1089" s="33"/>
      <c r="BM1089" s="33"/>
      <c r="BN1089" s="17"/>
      <c r="BO1089" s="17"/>
      <c r="BP1089" s="17"/>
      <c r="BQ1089" s="17"/>
      <c r="BR1089" s="17"/>
      <c r="BS1089" s="17"/>
      <c r="BT1089" s="33"/>
      <c r="BU1089" s="33"/>
    </row>
    <row r="1090" spans="58:73" ht="15">
      <c r="BF1090" s="17"/>
      <c r="BG1090" s="17"/>
      <c r="BH1090" s="17"/>
      <c r="BI1090" s="17"/>
      <c r="BJ1090" s="17"/>
      <c r="BK1090" s="17"/>
      <c r="BL1090" s="33"/>
      <c r="BM1090" s="33"/>
      <c r="BN1090" s="17"/>
      <c r="BO1090" s="17"/>
      <c r="BP1090" s="17"/>
      <c r="BQ1090" s="17"/>
      <c r="BR1090" s="17"/>
      <c r="BS1090" s="17"/>
      <c r="BT1090" s="33"/>
      <c r="BU1090" s="33"/>
    </row>
    <row r="1091" spans="58:73" ht="15">
      <c r="BF1091" s="17"/>
      <c r="BG1091" s="17"/>
      <c r="BH1091" s="17"/>
      <c r="BI1091" s="17"/>
      <c r="BJ1091" s="17"/>
      <c r="BK1091" s="17"/>
      <c r="BL1091" s="33"/>
      <c r="BM1091" s="33"/>
      <c r="BN1091" s="17"/>
      <c r="BO1091" s="17"/>
      <c r="BP1091" s="17"/>
      <c r="BQ1091" s="17"/>
      <c r="BR1091" s="17"/>
      <c r="BS1091" s="17"/>
      <c r="BT1091" s="33"/>
      <c r="BU1091" s="33"/>
    </row>
    <row r="1092" spans="58:73" ht="15">
      <c r="BF1092" s="17"/>
      <c r="BG1092" s="17"/>
      <c r="BH1092" s="17"/>
      <c r="BI1092" s="17"/>
      <c r="BJ1092" s="17"/>
      <c r="BK1092" s="17"/>
      <c r="BL1092" s="33"/>
      <c r="BM1092" s="33"/>
      <c r="BN1092" s="17"/>
      <c r="BO1092" s="17"/>
      <c r="BP1092" s="17"/>
      <c r="BQ1092" s="17"/>
      <c r="BR1092" s="17"/>
      <c r="BS1092" s="17"/>
      <c r="BT1092" s="33"/>
      <c r="BU1092" s="33"/>
    </row>
    <row r="1093" spans="58:73" ht="15">
      <c r="BF1093" s="17"/>
      <c r="BG1093" s="17"/>
      <c r="BH1093" s="17"/>
      <c r="BI1093" s="17"/>
      <c r="BJ1093" s="17"/>
      <c r="BK1093" s="17"/>
      <c r="BL1093" s="33"/>
      <c r="BM1093" s="33"/>
      <c r="BN1093" s="17"/>
      <c r="BO1093" s="17"/>
      <c r="BP1093" s="17"/>
      <c r="BQ1093" s="17"/>
      <c r="BR1093" s="17"/>
      <c r="BS1093" s="17"/>
      <c r="BT1093" s="33"/>
      <c r="BU1093" s="33"/>
    </row>
    <row r="1094" spans="58:73" ht="15">
      <c r="BF1094" s="17"/>
      <c r="BG1094" s="17"/>
      <c r="BH1094" s="17"/>
      <c r="BI1094" s="17"/>
      <c r="BJ1094" s="17"/>
      <c r="BK1094" s="17"/>
      <c r="BL1094" s="33"/>
      <c r="BM1094" s="33"/>
      <c r="BN1094" s="17"/>
      <c r="BO1094" s="17"/>
      <c r="BP1094" s="17"/>
      <c r="BQ1094" s="17"/>
      <c r="BR1094" s="17"/>
      <c r="BS1094" s="17"/>
      <c r="BT1094" s="33"/>
      <c r="BU1094" s="33"/>
    </row>
    <row r="1095" spans="58:73" ht="15">
      <c r="BF1095" s="17"/>
      <c r="BG1095" s="17"/>
      <c r="BH1095" s="17"/>
      <c r="BI1095" s="17"/>
      <c r="BJ1095" s="17"/>
      <c r="BK1095" s="17"/>
      <c r="BL1095" s="33"/>
      <c r="BM1095" s="33"/>
      <c r="BN1095" s="17"/>
      <c r="BO1095" s="17"/>
      <c r="BP1095" s="17"/>
      <c r="BQ1095" s="17"/>
      <c r="BR1095" s="17"/>
      <c r="BS1095" s="17"/>
      <c r="BT1095" s="33"/>
      <c r="BU1095" s="33"/>
    </row>
    <row r="1096" spans="58:73" ht="15">
      <c r="BF1096" s="17"/>
      <c r="BG1096" s="17"/>
      <c r="BH1096" s="17"/>
      <c r="BI1096" s="17"/>
      <c r="BJ1096" s="17"/>
      <c r="BK1096" s="17"/>
      <c r="BL1096" s="33"/>
      <c r="BM1096" s="33"/>
      <c r="BN1096" s="17"/>
      <c r="BO1096" s="17"/>
      <c r="BP1096" s="17"/>
      <c r="BQ1096" s="17"/>
      <c r="BR1096" s="17"/>
      <c r="BS1096" s="17"/>
      <c r="BT1096" s="33"/>
      <c r="BU1096" s="33"/>
    </row>
    <row r="1097" spans="58:73" ht="15">
      <c r="BF1097" s="17"/>
      <c r="BG1097" s="17"/>
      <c r="BH1097" s="17"/>
      <c r="BI1097" s="17"/>
      <c r="BJ1097" s="17"/>
      <c r="BK1097" s="17"/>
      <c r="BL1097" s="33"/>
      <c r="BM1097" s="33"/>
      <c r="BN1097" s="17"/>
      <c r="BO1097" s="17"/>
      <c r="BP1097" s="17"/>
      <c r="BQ1097" s="17"/>
      <c r="BR1097" s="17"/>
      <c r="BS1097" s="17"/>
      <c r="BT1097" s="33"/>
      <c r="BU1097" s="33"/>
    </row>
    <row r="1098" spans="58:73" ht="15">
      <c r="BF1098" s="17"/>
      <c r="BG1098" s="17"/>
      <c r="BH1098" s="17"/>
      <c r="BI1098" s="17"/>
      <c r="BJ1098" s="17"/>
      <c r="BK1098" s="17"/>
      <c r="BL1098" s="33"/>
      <c r="BM1098" s="33"/>
      <c r="BN1098" s="17"/>
      <c r="BO1098" s="17"/>
      <c r="BP1098" s="17"/>
      <c r="BQ1098" s="17"/>
      <c r="BR1098" s="17"/>
      <c r="BS1098" s="17"/>
      <c r="BT1098" s="33"/>
      <c r="BU1098" s="33"/>
    </row>
    <row r="1099" spans="58:73" ht="15">
      <c r="BF1099" s="17"/>
      <c r="BG1099" s="17"/>
      <c r="BH1099" s="17"/>
      <c r="BI1099" s="17"/>
      <c r="BJ1099" s="17"/>
      <c r="BK1099" s="17"/>
      <c r="BL1099" s="33"/>
      <c r="BM1099" s="33"/>
      <c r="BN1099" s="17"/>
      <c r="BO1099" s="17"/>
      <c r="BP1099" s="17"/>
      <c r="BQ1099" s="17"/>
      <c r="BR1099" s="17"/>
      <c r="BS1099" s="17"/>
      <c r="BT1099" s="33"/>
      <c r="BU1099" s="33"/>
    </row>
    <row r="1100" spans="58:73" ht="15">
      <c r="BF1100" s="17"/>
      <c r="BG1100" s="17"/>
      <c r="BH1100" s="17"/>
      <c r="BI1100" s="17"/>
      <c r="BJ1100" s="17"/>
      <c r="BK1100" s="17"/>
      <c r="BL1100" s="33"/>
      <c r="BM1100" s="33"/>
      <c r="BN1100" s="17"/>
      <c r="BO1100" s="17"/>
      <c r="BP1100" s="17"/>
      <c r="BQ1100" s="17"/>
      <c r="BR1100" s="17"/>
      <c r="BS1100" s="17"/>
      <c r="BT1100" s="33"/>
      <c r="BU1100" s="33"/>
    </row>
    <row r="1101" spans="58:73" ht="15">
      <c r="BF1101" s="17"/>
      <c r="BG1101" s="17"/>
      <c r="BH1101" s="17"/>
      <c r="BI1101" s="17"/>
      <c r="BJ1101" s="17"/>
      <c r="BK1101" s="17"/>
      <c r="BL1101" s="33"/>
      <c r="BM1101" s="33"/>
      <c r="BN1101" s="17"/>
      <c r="BO1101" s="17"/>
      <c r="BP1101" s="17"/>
      <c r="BQ1101" s="17"/>
      <c r="BR1101" s="17"/>
      <c r="BS1101" s="17"/>
      <c r="BT1101" s="33"/>
      <c r="BU1101" s="33"/>
    </row>
    <row r="1102" spans="58:73" ht="15">
      <c r="BF1102" s="17"/>
      <c r="BG1102" s="17"/>
      <c r="BH1102" s="17"/>
      <c r="BI1102" s="17"/>
      <c r="BJ1102" s="17"/>
      <c r="BK1102" s="17"/>
      <c r="BL1102" s="33"/>
      <c r="BM1102" s="33"/>
      <c r="BN1102" s="17"/>
      <c r="BO1102" s="17"/>
      <c r="BP1102" s="17"/>
      <c r="BQ1102" s="17"/>
      <c r="BR1102" s="17"/>
      <c r="BS1102" s="17"/>
      <c r="BT1102" s="33"/>
      <c r="BU1102" s="33"/>
    </row>
    <row r="1103" spans="58:73" ht="15">
      <c r="BF1103" s="17"/>
      <c r="BG1103" s="17"/>
      <c r="BH1103" s="17"/>
      <c r="BI1103" s="17"/>
      <c r="BJ1103" s="17"/>
      <c r="BK1103" s="17"/>
      <c r="BL1103" s="33"/>
      <c r="BM1103" s="33"/>
      <c r="BN1103" s="17"/>
      <c r="BO1103" s="17"/>
      <c r="BP1103" s="17"/>
      <c r="BQ1103" s="17"/>
      <c r="BR1103" s="17"/>
      <c r="BS1103" s="17"/>
      <c r="BT1103" s="33"/>
      <c r="BU1103" s="33"/>
    </row>
    <row r="1104" spans="58:73" ht="15">
      <c r="BF1104" s="17"/>
      <c r="BG1104" s="17"/>
      <c r="BH1104" s="17"/>
      <c r="BI1104" s="17"/>
      <c r="BJ1104" s="17"/>
      <c r="BK1104" s="17"/>
      <c r="BL1104" s="33"/>
      <c r="BM1104" s="33"/>
      <c r="BN1104" s="17"/>
      <c r="BO1104" s="17"/>
      <c r="BP1104" s="17"/>
      <c r="BQ1104" s="17"/>
      <c r="BR1104" s="17"/>
      <c r="BS1104" s="17"/>
      <c r="BT1104" s="33"/>
      <c r="BU1104" s="33"/>
    </row>
    <row r="1105" spans="58:73" ht="15">
      <c r="BF1105" s="17"/>
      <c r="BG1105" s="17"/>
      <c r="BH1105" s="17"/>
      <c r="BI1105" s="17"/>
      <c r="BJ1105" s="17"/>
      <c r="BK1105" s="17"/>
      <c r="BL1105" s="33"/>
      <c r="BM1105" s="33"/>
      <c r="BN1105" s="17"/>
      <c r="BO1105" s="17"/>
      <c r="BP1105" s="17"/>
      <c r="BQ1105" s="17"/>
      <c r="BR1105" s="17"/>
      <c r="BS1105" s="17"/>
      <c r="BT1105" s="33"/>
      <c r="BU1105" s="33"/>
    </row>
    <row r="1106" spans="58:73" ht="15">
      <c r="BF1106" s="17"/>
      <c r="BG1106" s="17"/>
      <c r="BH1106" s="17"/>
      <c r="BI1106" s="17"/>
      <c r="BJ1106" s="17"/>
      <c r="BK1106" s="17"/>
      <c r="BL1106" s="33"/>
      <c r="BM1106" s="33"/>
      <c r="BN1106" s="17"/>
      <c r="BO1106" s="17"/>
      <c r="BP1106" s="17"/>
      <c r="BQ1106" s="17"/>
      <c r="BR1106" s="17"/>
      <c r="BS1106" s="17"/>
      <c r="BT1106" s="33"/>
      <c r="BU1106" s="33"/>
    </row>
    <row r="1107" spans="58:73" ht="15">
      <c r="BF1107" s="17"/>
      <c r="BG1107" s="17"/>
      <c r="BH1107" s="17"/>
      <c r="BI1107" s="17"/>
      <c r="BJ1107" s="17"/>
      <c r="BK1107" s="17"/>
      <c r="BL1107" s="33"/>
      <c r="BM1107" s="33"/>
      <c r="BN1107" s="17"/>
      <c r="BO1107" s="17"/>
      <c r="BP1107" s="17"/>
      <c r="BQ1107" s="17"/>
      <c r="BR1107" s="17"/>
      <c r="BS1107" s="17"/>
      <c r="BT1107" s="33"/>
      <c r="BU1107" s="33"/>
    </row>
    <row r="1108" spans="58:73" ht="15">
      <c r="BF1108" s="17"/>
      <c r="BG1108" s="17"/>
      <c r="BH1108" s="17"/>
      <c r="BI1108" s="17"/>
      <c r="BJ1108" s="17"/>
      <c r="BK1108" s="17"/>
      <c r="BL1108" s="33"/>
      <c r="BM1108" s="33"/>
      <c r="BN1108" s="17"/>
      <c r="BO1108" s="17"/>
      <c r="BP1108" s="17"/>
      <c r="BQ1108" s="17"/>
      <c r="BR1108" s="17"/>
      <c r="BS1108" s="17"/>
      <c r="BT1108" s="33"/>
      <c r="BU1108" s="33"/>
    </row>
    <row r="1109" spans="58:73" ht="15">
      <c r="BF1109" s="17"/>
      <c r="BG1109" s="17"/>
      <c r="BH1109" s="17"/>
      <c r="BI1109" s="17"/>
      <c r="BJ1109" s="17"/>
      <c r="BK1109" s="17"/>
      <c r="BL1109" s="33"/>
      <c r="BM1109" s="33"/>
      <c r="BN1109" s="17"/>
      <c r="BO1109" s="17"/>
      <c r="BP1109" s="17"/>
      <c r="BQ1109" s="17"/>
      <c r="BR1109" s="17"/>
      <c r="BS1109" s="17"/>
      <c r="BT1109" s="33"/>
      <c r="BU1109" s="33"/>
    </row>
    <row r="1110" spans="58:73" ht="15">
      <c r="BF1110" s="17"/>
      <c r="BG1110" s="17"/>
      <c r="BH1110" s="17"/>
      <c r="BI1110" s="17"/>
      <c r="BJ1110" s="17"/>
      <c r="BK1110" s="17"/>
      <c r="BL1110" s="33"/>
      <c r="BM1110" s="33"/>
      <c r="BN1110" s="17"/>
      <c r="BO1110" s="17"/>
      <c r="BP1110" s="17"/>
      <c r="BQ1110" s="17"/>
      <c r="BR1110" s="17"/>
      <c r="BS1110" s="17"/>
      <c r="BT1110" s="33"/>
      <c r="BU1110" s="33"/>
    </row>
    <row r="1111" spans="58:73" ht="15">
      <c r="BF1111" s="17"/>
      <c r="BG1111" s="17"/>
      <c r="BH1111" s="17"/>
      <c r="BI1111" s="17"/>
      <c r="BJ1111" s="17"/>
      <c r="BK1111" s="17"/>
      <c r="BL1111" s="33"/>
      <c r="BM1111" s="33"/>
      <c r="BN1111" s="17"/>
      <c r="BO1111" s="17"/>
      <c r="BP1111" s="17"/>
      <c r="BQ1111" s="17"/>
      <c r="BR1111" s="17"/>
      <c r="BS1111" s="17"/>
      <c r="BT1111" s="33"/>
      <c r="BU1111" s="33"/>
    </row>
    <row r="1112" spans="58:73" ht="15">
      <c r="BF1112" s="17"/>
      <c r="BG1112" s="17"/>
      <c r="BH1112" s="17"/>
      <c r="BI1112" s="17"/>
      <c r="BJ1112" s="17"/>
      <c r="BK1112" s="17"/>
      <c r="BL1112" s="33"/>
      <c r="BM1112" s="33"/>
      <c r="BN1112" s="17"/>
      <c r="BO1112" s="17"/>
      <c r="BP1112" s="17"/>
      <c r="BQ1112" s="17"/>
      <c r="BR1112" s="17"/>
      <c r="BS1112" s="17"/>
      <c r="BT1112" s="33"/>
      <c r="BU1112" s="33"/>
    </row>
    <row r="1113" spans="58:73" ht="15">
      <c r="BF1113" s="17"/>
      <c r="BG1113" s="17"/>
      <c r="BH1113" s="17"/>
      <c r="BI1113" s="17"/>
      <c r="BJ1113" s="17"/>
      <c r="BK1113" s="17"/>
      <c r="BL1113" s="33"/>
      <c r="BM1113" s="33"/>
      <c r="BN1113" s="17"/>
      <c r="BO1113" s="17"/>
      <c r="BP1113" s="17"/>
      <c r="BQ1113" s="17"/>
      <c r="BR1113" s="17"/>
      <c r="BS1113" s="17"/>
      <c r="BT1113" s="33"/>
      <c r="BU1113" s="33"/>
    </row>
    <row r="1114" spans="58:73" ht="15">
      <c r="BF1114" s="17"/>
      <c r="BG1114" s="17"/>
      <c r="BH1114" s="17"/>
      <c r="BI1114" s="17"/>
      <c r="BJ1114" s="17"/>
      <c r="BK1114" s="17"/>
      <c r="BL1114" s="33"/>
      <c r="BM1114" s="33"/>
      <c r="BN1114" s="17"/>
      <c r="BO1114" s="17"/>
      <c r="BP1114" s="17"/>
      <c r="BQ1114" s="17"/>
      <c r="BR1114" s="17"/>
      <c r="BS1114" s="17"/>
      <c r="BT1114" s="33"/>
      <c r="BU1114" s="33"/>
    </row>
    <row r="1115" spans="58:73" ht="15">
      <c r="BF1115" s="17"/>
      <c r="BG1115" s="17"/>
      <c r="BH1115" s="17"/>
      <c r="BI1115" s="17"/>
      <c r="BJ1115" s="17"/>
      <c r="BK1115" s="17"/>
      <c r="BL1115" s="33"/>
      <c r="BM1115" s="33"/>
      <c r="BN1115" s="17"/>
      <c r="BO1115" s="17"/>
      <c r="BP1115" s="17"/>
      <c r="BQ1115" s="17"/>
      <c r="BR1115" s="17"/>
      <c r="BS1115" s="17"/>
      <c r="BT1115" s="33"/>
      <c r="BU1115" s="33"/>
    </row>
    <row r="1116" spans="58:73" ht="15">
      <c r="BF1116" s="17"/>
      <c r="BG1116" s="17"/>
      <c r="BH1116" s="17"/>
      <c r="BI1116" s="17"/>
      <c r="BJ1116" s="17"/>
      <c r="BK1116" s="17"/>
      <c r="BL1116" s="33"/>
      <c r="BM1116" s="33"/>
      <c r="BN1116" s="17"/>
      <c r="BO1116" s="17"/>
      <c r="BP1116" s="17"/>
      <c r="BQ1116" s="17"/>
      <c r="BR1116" s="17"/>
      <c r="BS1116" s="17"/>
      <c r="BT1116" s="33"/>
      <c r="BU1116" s="33"/>
    </row>
    <row r="1117" spans="58:73" ht="15">
      <c r="BF1117" s="17"/>
      <c r="BG1117" s="17"/>
      <c r="BH1117" s="17"/>
      <c r="BI1117" s="17"/>
      <c r="BJ1117" s="17"/>
      <c r="BK1117" s="17"/>
      <c r="BL1117" s="33"/>
      <c r="BM1117" s="33"/>
      <c r="BN1117" s="17"/>
      <c r="BO1117" s="17"/>
      <c r="BP1117" s="17"/>
      <c r="BQ1117" s="17"/>
      <c r="BR1117" s="17"/>
      <c r="BS1117" s="17"/>
      <c r="BT1117" s="33"/>
      <c r="BU1117" s="33"/>
    </row>
    <row r="1118" spans="58:73" ht="15">
      <c r="BF1118" s="17"/>
      <c r="BG1118" s="17"/>
      <c r="BH1118" s="17"/>
      <c r="BI1118" s="17"/>
      <c r="BJ1118" s="17"/>
      <c r="BK1118" s="17"/>
      <c r="BL1118" s="33"/>
      <c r="BM1118" s="33"/>
      <c r="BN1118" s="17"/>
      <c r="BO1118" s="17"/>
      <c r="BP1118" s="17"/>
      <c r="BQ1118" s="17"/>
      <c r="BR1118" s="17"/>
      <c r="BS1118" s="17"/>
      <c r="BT1118" s="33"/>
      <c r="BU1118" s="33"/>
    </row>
    <row r="1119" spans="58:73" ht="15">
      <c r="BF1119" s="17"/>
      <c r="BG1119" s="17"/>
      <c r="BH1119" s="17"/>
      <c r="BI1119" s="17"/>
      <c r="BJ1119" s="17"/>
      <c r="BK1119" s="17"/>
      <c r="BL1119" s="33"/>
      <c r="BM1119" s="33"/>
      <c r="BN1119" s="17"/>
      <c r="BO1119" s="17"/>
      <c r="BP1119" s="17"/>
      <c r="BQ1119" s="17"/>
      <c r="BR1119" s="17"/>
      <c r="BS1119" s="17"/>
      <c r="BT1119" s="33"/>
      <c r="BU1119" s="33"/>
    </row>
    <row r="1120" spans="58:73" ht="15">
      <c r="BF1120" s="17"/>
      <c r="BG1120" s="17"/>
      <c r="BH1120" s="17"/>
      <c r="BI1120" s="17"/>
      <c r="BJ1120" s="17"/>
      <c r="BK1120" s="17"/>
      <c r="BL1120" s="33"/>
      <c r="BM1120" s="33"/>
      <c r="BN1120" s="17"/>
      <c r="BO1120" s="17"/>
      <c r="BP1120" s="17"/>
      <c r="BQ1120" s="17"/>
      <c r="BR1120" s="17"/>
      <c r="BS1120" s="17"/>
      <c r="BT1120" s="33"/>
      <c r="BU1120" s="33"/>
    </row>
    <row r="1121" spans="58:73" ht="15">
      <c r="BF1121" s="17"/>
      <c r="BG1121" s="17"/>
      <c r="BH1121" s="17"/>
      <c r="BI1121" s="17"/>
      <c r="BJ1121" s="17"/>
      <c r="BK1121" s="17"/>
      <c r="BL1121" s="33"/>
      <c r="BM1121" s="33"/>
      <c r="BN1121" s="17"/>
      <c r="BO1121" s="17"/>
      <c r="BP1121" s="17"/>
      <c r="BQ1121" s="17"/>
      <c r="BR1121" s="17"/>
      <c r="BS1121" s="17"/>
      <c r="BT1121" s="33"/>
      <c r="BU1121" s="33"/>
    </row>
    <row r="1122" spans="58:73" ht="15">
      <c r="BF1122" s="17"/>
      <c r="BG1122" s="17"/>
      <c r="BH1122" s="17"/>
      <c r="BI1122" s="17"/>
      <c r="BJ1122" s="17"/>
      <c r="BK1122" s="17"/>
      <c r="BL1122" s="33"/>
      <c r="BM1122" s="33"/>
      <c r="BN1122" s="17"/>
      <c r="BO1122" s="17"/>
      <c r="BP1122" s="17"/>
      <c r="BQ1122" s="17"/>
      <c r="BR1122" s="17"/>
      <c r="BS1122" s="17"/>
      <c r="BT1122" s="33"/>
      <c r="BU1122" s="33"/>
    </row>
    <row r="1123" spans="58:73" ht="15">
      <c r="BF1123" s="17"/>
      <c r="BG1123" s="17"/>
      <c r="BH1123" s="17"/>
      <c r="BI1123" s="17"/>
      <c r="BJ1123" s="17"/>
      <c r="BK1123" s="17"/>
      <c r="BL1123" s="33"/>
      <c r="BM1123" s="33"/>
      <c r="BN1123" s="17"/>
      <c r="BO1123" s="17"/>
      <c r="BP1123" s="17"/>
      <c r="BQ1123" s="17"/>
      <c r="BR1123" s="17"/>
      <c r="BS1123" s="17"/>
      <c r="BT1123" s="33"/>
      <c r="BU1123" s="33"/>
    </row>
    <row r="1124" spans="58:73" ht="15">
      <c r="BF1124" s="17"/>
      <c r="BG1124" s="17"/>
      <c r="BH1124" s="17"/>
      <c r="BI1124" s="17"/>
      <c r="BJ1124" s="17"/>
      <c r="BK1124" s="17"/>
      <c r="BL1124" s="33"/>
      <c r="BM1124" s="33"/>
      <c r="BN1124" s="17"/>
      <c r="BO1124" s="17"/>
      <c r="BP1124" s="17"/>
      <c r="BQ1124" s="17"/>
      <c r="BR1124" s="17"/>
      <c r="BS1124" s="17"/>
      <c r="BT1124" s="33"/>
      <c r="BU1124" s="33"/>
    </row>
    <row r="1125" spans="58:73" ht="15">
      <c r="BF1125" s="17"/>
      <c r="BG1125" s="17"/>
      <c r="BH1125" s="17"/>
      <c r="BI1125" s="17"/>
      <c r="BJ1125" s="17"/>
      <c r="BK1125" s="17"/>
      <c r="BL1125" s="33"/>
      <c r="BM1125" s="33"/>
      <c r="BN1125" s="17"/>
      <c r="BO1125" s="17"/>
      <c r="BP1125" s="17"/>
      <c r="BQ1125" s="17"/>
      <c r="BR1125" s="17"/>
      <c r="BS1125" s="17"/>
      <c r="BT1125" s="33"/>
      <c r="BU1125" s="33"/>
    </row>
    <row r="1126" spans="58:73" ht="15">
      <c r="BF1126" s="17"/>
      <c r="BG1126" s="17"/>
      <c r="BH1126" s="17"/>
      <c r="BI1126" s="17"/>
      <c r="BJ1126" s="17"/>
      <c r="BK1126" s="17"/>
      <c r="BL1126" s="33"/>
      <c r="BM1126" s="33"/>
      <c r="BN1126" s="17"/>
      <c r="BO1126" s="17"/>
      <c r="BP1126" s="17"/>
      <c r="BQ1126" s="17"/>
      <c r="BR1126" s="17"/>
      <c r="BS1126" s="17"/>
      <c r="BT1126" s="33"/>
      <c r="BU1126" s="33"/>
    </row>
    <row r="1127" spans="58:73" ht="15">
      <c r="BF1127" s="17"/>
      <c r="BG1127" s="17"/>
      <c r="BH1127" s="17"/>
      <c r="BI1127" s="17"/>
      <c r="BJ1127" s="17"/>
      <c r="BK1127" s="17"/>
      <c r="BL1127" s="33"/>
      <c r="BM1127" s="33"/>
      <c r="BN1127" s="17"/>
      <c r="BO1127" s="17"/>
      <c r="BP1127" s="17"/>
      <c r="BQ1127" s="17"/>
      <c r="BR1127" s="17"/>
      <c r="BS1127" s="17"/>
      <c r="BT1127" s="33"/>
      <c r="BU1127" s="33"/>
    </row>
    <row r="1128" spans="58:73" ht="15">
      <c r="BF1128" s="17"/>
      <c r="BG1128" s="17"/>
      <c r="BH1128" s="17"/>
      <c r="BI1128" s="17"/>
      <c r="BJ1128" s="17"/>
      <c r="BK1128" s="17"/>
      <c r="BL1128" s="33"/>
      <c r="BM1128" s="33"/>
      <c r="BN1128" s="17"/>
      <c r="BO1128" s="17"/>
      <c r="BP1128" s="17"/>
      <c r="BQ1128" s="17"/>
      <c r="BR1128" s="17"/>
      <c r="BS1128" s="17"/>
      <c r="BT1128" s="33"/>
      <c r="BU1128" s="33"/>
    </row>
    <row r="1129" spans="58:73" ht="15">
      <c r="BF1129" s="17"/>
      <c r="BG1129" s="17"/>
      <c r="BH1129" s="17"/>
      <c r="BI1129" s="17"/>
      <c r="BJ1129" s="17"/>
      <c r="BK1129" s="17"/>
      <c r="BL1129" s="33"/>
      <c r="BM1129" s="33"/>
      <c r="BN1129" s="17"/>
      <c r="BO1129" s="17"/>
      <c r="BP1129" s="17"/>
      <c r="BQ1129" s="17"/>
      <c r="BR1129" s="17"/>
      <c r="BS1129" s="17"/>
      <c r="BT1129" s="33"/>
      <c r="BU1129" s="33"/>
    </row>
    <row r="1130" spans="58:73" ht="15">
      <c r="BF1130" s="17"/>
      <c r="BG1130" s="17"/>
      <c r="BH1130" s="17"/>
      <c r="BI1130" s="17"/>
      <c r="BJ1130" s="17"/>
      <c r="BK1130" s="17"/>
      <c r="BL1130" s="33"/>
      <c r="BM1130" s="33"/>
      <c r="BN1130" s="17"/>
      <c r="BO1130" s="17"/>
      <c r="BP1130" s="17"/>
      <c r="BQ1130" s="17"/>
      <c r="BR1130" s="17"/>
      <c r="BS1130" s="17"/>
      <c r="BT1130" s="33"/>
      <c r="BU1130" s="33"/>
    </row>
    <row r="1131" spans="58:73" ht="15">
      <c r="BF1131" s="17"/>
      <c r="BG1131" s="17"/>
      <c r="BH1131" s="17"/>
      <c r="BI1131" s="17"/>
      <c r="BJ1131" s="17"/>
      <c r="BK1131" s="17"/>
      <c r="BL1131" s="33"/>
      <c r="BM1131" s="33"/>
      <c r="BN1131" s="17"/>
      <c r="BO1131" s="17"/>
      <c r="BP1131" s="17"/>
      <c r="BQ1131" s="17"/>
      <c r="BR1131" s="17"/>
      <c r="BS1131" s="17"/>
      <c r="BT1131" s="33"/>
      <c r="BU1131" s="33"/>
    </row>
    <row r="1132" spans="58:73" ht="15">
      <c r="BF1132" s="17"/>
      <c r="BG1132" s="17"/>
      <c r="BH1132" s="17"/>
      <c r="BI1132" s="17"/>
      <c r="BJ1132" s="17"/>
      <c r="BK1132" s="17"/>
      <c r="BL1132" s="33"/>
      <c r="BM1132" s="33"/>
      <c r="BN1132" s="17"/>
      <c r="BO1132" s="17"/>
      <c r="BP1132" s="17"/>
      <c r="BQ1132" s="17"/>
      <c r="BR1132" s="17"/>
      <c r="BS1132" s="17"/>
      <c r="BT1132" s="33"/>
      <c r="BU1132" s="33"/>
    </row>
    <row r="1133" spans="58:73" ht="15">
      <c r="BF1133" s="17"/>
      <c r="BG1133" s="17"/>
      <c r="BH1133" s="17"/>
      <c r="BI1133" s="17"/>
      <c r="BJ1133" s="17"/>
      <c r="BK1133" s="17"/>
      <c r="BL1133" s="33"/>
      <c r="BM1133" s="33"/>
      <c r="BN1133" s="17"/>
      <c r="BO1133" s="17"/>
      <c r="BP1133" s="17"/>
      <c r="BQ1133" s="17"/>
      <c r="BR1133" s="17"/>
      <c r="BS1133" s="17"/>
      <c r="BT1133" s="33"/>
      <c r="BU1133" s="33"/>
    </row>
    <row r="1134" spans="58:73" ht="15">
      <c r="BF1134" s="17"/>
      <c r="BG1134" s="17"/>
      <c r="BH1134" s="17"/>
      <c r="BI1134" s="17"/>
      <c r="BJ1134" s="17"/>
      <c r="BK1134" s="17"/>
      <c r="BL1134" s="33"/>
      <c r="BM1134" s="33"/>
      <c r="BN1134" s="17"/>
      <c r="BO1134" s="17"/>
      <c r="BP1134" s="17"/>
      <c r="BQ1134" s="17"/>
      <c r="BR1134" s="17"/>
      <c r="BS1134" s="17"/>
      <c r="BT1134" s="33"/>
      <c r="BU1134" s="33"/>
    </row>
    <row r="1135" spans="58:73" ht="15">
      <c r="BF1135" s="17"/>
      <c r="BG1135" s="17"/>
      <c r="BH1135" s="17"/>
      <c r="BI1135" s="17"/>
      <c r="BJ1135" s="17"/>
      <c r="BK1135" s="17"/>
      <c r="BL1135" s="33"/>
      <c r="BM1135" s="33"/>
      <c r="BN1135" s="17"/>
      <c r="BO1135" s="17"/>
      <c r="BP1135" s="17"/>
      <c r="BQ1135" s="17"/>
      <c r="BR1135" s="17"/>
      <c r="BS1135" s="17"/>
      <c r="BT1135" s="33"/>
      <c r="BU1135" s="33"/>
    </row>
    <row r="1136" spans="58:73" ht="15">
      <c r="BF1136" s="17"/>
      <c r="BG1136" s="17"/>
      <c r="BH1136" s="17"/>
      <c r="BI1136" s="17"/>
      <c r="BJ1136" s="17"/>
      <c r="BK1136" s="17"/>
      <c r="BL1136" s="33"/>
      <c r="BM1136" s="33"/>
      <c r="BN1136" s="17"/>
      <c r="BO1136" s="17"/>
      <c r="BP1136" s="17"/>
      <c r="BQ1136" s="17"/>
      <c r="BR1136" s="17"/>
      <c r="BS1136" s="17"/>
      <c r="BT1136" s="33"/>
      <c r="BU1136" s="33"/>
    </row>
    <row r="1137" spans="58:73" ht="15">
      <c r="BF1137" s="17"/>
      <c r="BG1137" s="17"/>
      <c r="BH1137" s="17"/>
      <c r="BI1137" s="17"/>
      <c r="BJ1137" s="17"/>
      <c r="BK1137" s="17"/>
      <c r="BL1137" s="33"/>
      <c r="BM1137" s="33"/>
      <c r="BN1137" s="17"/>
      <c r="BO1137" s="17"/>
      <c r="BP1137" s="17"/>
      <c r="BQ1137" s="17"/>
      <c r="BR1137" s="17"/>
      <c r="BS1137" s="17"/>
      <c r="BT1137" s="33"/>
      <c r="BU1137" s="33"/>
    </row>
    <row r="1138" spans="58:73" ht="15">
      <c r="BF1138" s="17"/>
      <c r="BG1138" s="17"/>
      <c r="BH1138" s="17"/>
      <c r="BI1138" s="17"/>
      <c r="BJ1138" s="17"/>
      <c r="BK1138" s="17"/>
      <c r="BL1138" s="33"/>
      <c r="BM1138" s="33"/>
      <c r="BN1138" s="17"/>
      <c r="BO1138" s="17"/>
      <c r="BP1138" s="17"/>
      <c r="BQ1138" s="17"/>
      <c r="BR1138" s="17"/>
      <c r="BS1138" s="17"/>
      <c r="BT1138" s="33"/>
      <c r="BU1138" s="33"/>
    </row>
    <row r="1139" spans="58:73" ht="15">
      <c r="BF1139" s="17"/>
      <c r="BG1139" s="17"/>
      <c r="BH1139" s="17"/>
      <c r="BI1139" s="17"/>
      <c r="BJ1139" s="17"/>
      <c r="BK1139" s="17"/>
      <c r="BL1139" s="33"/>
      <c r="BM1139" s="33"/>
      <c r="BN1139" s="17"/>
      <c r="BO1139" s="17"/>
      <c r="BP1139" s="17"/>
      <c r="BQ1139" s="17"/>
      <c r="BR1139" s="17"/>
      <c r="BS1139" s="17"/>
      <c r="BT1139" s="33"/>
      <c r="BU1139" s="33"/>
    </row>
    <row r="1140" spans="58:73" ht="15">
      <c r="BF1140" s="17"/>
      <c r="BG1140" s="17"/>
      <c r="BH1140" s="17"/>
      <c r="BI1140" s="17"/>
      <c r="BJ1140" s="17"/>
      <c r="BK1140" s="17"/>
      <c r="BL1140" s="33"/>
      <c r="BM1140" s="33"/>
      <c r="BN1140" s="17"/>
      <c r="BO1140" s="17"/>
      <c r="BP1140" s="17"/>
      <c r="BQ1140" s="17"/>
      <c r="BR1140" s="17"/>
      <c r="BS1140" s="17"/>
      <c r="BT1140" s="33"/>
      <c r="BU1140" s="33"/>
    </row>
    <row r="1141" spans="58:73" ht="15">
      <c r="BF1141" s="17"/>
      <c r="BG1141" s="17"/>
      <c r="BH1141" s="17"/>
      <c r="BI1141" s="17"/>
      <c r="BJ1141" s="17"/>
      <c r="BK1141" s="17"/>
      <c r="BL1141" s="33"/>
      <c r="BM1141" s="33"/>
      <c r="BN1141" s="17"/>
      <c r="BO1141" s="17"/>
      <c r="BP1141" s="17"/>
      <c r="BQ1141" s="17"/>
      <c r="BR1141" s="17"/>
      <c r="BS1141" s="17"/>
      <c r="BT1141" s="33"/>
      <c r="BU1141" s="33"/>
    </row>
    <row r="1142" spans="58:73" ht="15">
      <c r="BF1142" s="17"/>
      <c r="BG1142" s="17"/>
      <c r="BH1142" s="17"/>
      <c r="BI1142" s="17"/>
      <c r="BJ1142" s="17"/>
      <c r="BK1142" s="17"/>
      <c r="BL1142" s="33"/>
      <c r="BM1142" s="33"/>
      <c r="BN1142" s="17"/>
      <c r="BO1142" s="17"/>
      <c r="BP1142" s="17"/>
      <c r="BQ1142" s="17"/>
      <c r="BR1142" s="17"/>
      <c r="BS1142" s="17"/>
      <c r="BT1142" s="33"/>
      <c r="BU1142" s="33"/>
    </row>
    <row r="1143" spans="58:73" ht="15">
      <c r="BF1143" s="17"/>
      <c r="BG1143" s="17"/>
      <c r="BH1143" s="17"/>
      <c r="BI1143" s="17"/>
      <c r="BJ1143" s="17"/>
      <c r="BK1143" s="17"/>
      <c r="BL1143" s="33"/>
      <c r="BM1143" s="33"/>
      <c r="BN1143" s="17"/>
      <c r="BO1143" s="17"/>
      <c r="BP1143" s="17"/>
      <c r="BQ1143" s="17"/>
      <c r="BR1143" s="17"/>
      <c r="BS1143" s="17"/>
      <c r="BT1143" s="33"/>
      <c r="BU1143" s="33"/>
    </row>
    <row r="1144" spans="58:73" ht="15">
      <c r="BF1144" s="17"/>
      <c r="BG1144" s="17"/>
      <c r="BH1144" s="17"/>
      <c r="BI1144" s="17"/>
      <c r="BJ1144" s="17"/>
      <c r="BK1144" s="17"/>
      <c r="BL1144" s="33"/>
      <c r="BM1144" s="33"/>
      <c r="BN1144" s="17"/>
      <c r="BO1144" s="17"/>
      <c r="BP1144" s="17"/>
      <c r="BQ1144" s="17"/>
      <c r="BR1144" s="17"/>
      <c r="BS1144" s="17"/>
      <c r="BT1144" s="33"/>
      <c r="BU1144" s="33"/>
    </row>
    <row r="1145" spans="58:73" ht="15">
      <c r="BF1145" s="17"/>
      <c r="BG1145" s="17"/>
      <c r="BH1145" s="17"/>
      <c r="BI1145" s="17"/>
      <c r="BJ1145" s="17"/>
      <c r="BK1145" s="17"/>
      <c r="BL1145" s="33"/>
      <c r="BM1145" s="33"/>
      <c r="BN1145" s="17"/>
      <c r="BO1145" s="17"/>
      <c r="BP1145" s="17"/>
      <c r="BQ1145" s="17"/>
      <c r="BR1145" s="17"/>
      <c r="BS1145" s="17"/>
      <c r="BT1145" s="33"/>
      <c r="BU1145" s="33"/>
    </row>
    <row r="1146" spans="58:73" ht="15">
      <c r="BF1146" s="17"/>
      <c r="BG1146" s="17"/>
      <c r="BH1146" s="17"/>
      <c r="BI1146" s="17"/>
      <c r="BJ1146" s="17"/>
      <c r="BK1146" s="17"/>
      <c r="BL1146" s="33"/>
      <c r="BM1146" s="33"/>
      <c r="BN1146" s="17"/>
      <c r="BO1146" s="17"/>
      <c r="BP1146" s="17"/>
      <c r="BQ1146" s="17"/>
      <c r="BR1146" s="17"/>
      <c r="BS1146" s="17"/>
      <c r="BT1146" s="33"/>
      <c r="BU1146" s="33"/>
    </row>
    <row r="1147" spans="58:73" ht="15">
      <c r="BF1147" s="17"/>
      <c r="BG1147" s="17"/>
      <c r="BH1147" s="17"/>
      <c r="BI1147" s="17"/>
      <c r="BJ1147" s="17"/>
      <c r="BK1147" s="17"/>
      <c r="BL1147" s="33"/>
      <c r="BM1147" s="33"/>
      <c r="BN1147" s="17"/>
      <c r="BO1147" s="17"/>
      <c r="BP1147" s="17"/>
      <c r="BQ1147" s="17"/>
      <c r="BR1147" s="17"/>
      <c r="BS1147" s="17"/>
      <c r="BT1147" s="33"/>
      <c r="BU1147" s="33"/>
    </row>
    <row r="1148" spans="58:73" ht="15">
      <c r="BF1148" s="17"/>
      <c r="BG1148" s="17"/>
      <c r="BH1148" s="17"/>
      <c r="BI1148" s="17"/>
      <c r="BJ1148" s="17"/>
      <c r="BK1148" s="17"/>
      <c r="BL1148" s="33"/>
      <c r="BM1148" s="33"/>
      <c r="BN1148" s="17"/>
      <c r="BO1148" s="17"/>
      <c r="BP1148" s="17"/>
      <c r="BQ1148" s="17"/>
      <c r="BR1148" s="17"/>
      <c r="BS1148" s="17"/>
      <c r="BT1148" s="33"/>
      <c r="BU1148" s="33"/>
    </row>
    <row r="1149" spans="58:73" ht="15">
      <c r="BF1149" s="17"/>
      <c r="BG1149" s="17"/>
      <c r="BH1149" s="17"/>
      <c r="BI1149" s="17"/>
      <c r="BJ1149" s="17"/>
      <c r="BK1149" s="17"/>
      <c r="BL1149" s="33"/>
      <c r="BM1149" s="33"/>
      <c r="BN1149" s="17"/>
      <c r="BO1149" s="17"/>
      <c r="BP1149" s="17"/>
      <c r="BQ1149" s="17"/>
      <c r="BR1149" s="17"/>
      <c r="BS1149" s="17"/>
      <c r="BT1149" s="33"/>
      <c r="BU1149" s="33"/>
    </row>
    <row r="1150" spans="58:73" ht="15">
      <c r="BF1150" s="17"/>
      <c r="BG1150" s="17"/>
      <c r="BH1150" s="17"/>
      <c r="BI1150" s="17"/>
      <c r="BJ1150" s="17"/>
      <c r="BK1150" s="17"/>
      <c r="BL1150" s="33"/>
      <c r="BM1150" s="33"/>
      <c r="BN1150" s="17"/>
      <c r="BO1150" s="17"/>
      <c r="BP1150" s="17"/>
      <c r="BQ1150" s="17"/>
      <c r="BR1150" s="17"/>
      <c r="BS1150" s="17"/>
      <c r="BT1150" s="33"/>
      <c r="BU1150" s="33"/>
    </row>
    <row r="1151" spans="58:73" ht="15">
      <c r="BF1151" s="17"/>
      <c r="BG1151" s="17"/>
      <c r="BH1151" s="17"/>
      <c r="BI1151" s="17"/>
      <c r="BJ1151" s="17"/>
      <c r="BK1151" s="17"/>
      <c r="BL1151" s="33"/>
      <c r="BM1151" s="33"/>
      <c r="BN1151" s="17"/>
      <c r="BO1151" s="17"/>
      <c r="BP1151" s="17"/>
      <c r="BQ1151" s="17"/>
      <c r="BR1151" s="17"/>
      <c r="BS1151" s="17"/>
      <c r="BT1151" s="33"/>
      <c r="BU1151" s="33"/>
    </row>
    <row r="1152" spans="58:73" ht="15">
      <c r="BF1152" s="17"/>
      <c r="BG1152" s="17"/>
      <c r="BH1152" s="17"/>
      <c r="BI1152" s="17"/>
      <c r="BJ1152" s="17"/>
      <c r="BK1152" s="17"/>
      <c r="BL1152" s="33"/>
      <c r="BM1152" s="33"/>
      <c r="BN1152" s="17"/>
      <c r="BO1152" s="17"/>
      <c r="BP1152" s="17"/>
      <c r="BQ1152" s="17"/>
      <c r="BR1152" s="17"/>
      <c r="BS1152" s="17"/>
      <c r="BT1152" s="33"/>
      <c r="BU1152" s="33"/>
    </row>
    <row r="1153" spans="58:73" ht="15">
      <c r="BF1153" s="17"/>
      <c r="BG1153" s="17"/>
      <c r="BH1153" s="17"/>
      <c r="BI1153" s="17"/>
      <c r="BJ1153" s="17"/>
      <c r="BK1153" s="17"/>
      <c r="BL1153" s="33"/>
      <c r="BM1153" s="33"/>
      <c r="BN1153" s="17"/>
      <c r="BO1153" s="17"/>
      <c r="BP1153" s="17"/>
      <c r="BQ1153" s="17"/>
      <c r="BR1153" s="17"/>
      <c r="BS1153" s="17"/>
      <c r="BT1153" s="33"/>
      <c r="BU1153" s="33"/>
    </row>
    <row r="1154" spans="58:73" ht="15">
      <c r="BF1154" s="17"/>
      <c r="BG1154" s="17"/>
      <c r="BH1154" s="17"/>
      <c r="BI1154" s="17"/>
      <c r="BJ1154" s="17"/>
      <c r="BK1154" s="17"/>
      <c r="BL1154" s="33"/>
      <c r="BM1154" s="33"/>
      <c r="BN1154" s="17"/>
      <c r="BO1154" s="17"/>
      <c r="BP1154" s="17"/>
      <c r="BQ1154" s="17"/>
      <c r="BR1154" s="17"/>
      <c r="BS1154" s="17"/>
      <c r="BT1154" s="33"/>
      <c r="BU1154" s="33"/>
    </row>
    <row r="1155" spans="58:73" ht="15">
      <c r="BF1155" s="17"/>
      <c r="BG1155" s="17"/>
      <c r="BH1155" s="17"/>
      <c r="BI1155" s="17"/>
      <c r="BJ1155" s="17"/>
      <c r="BK1155" s="17"/>
      <c r="BL1155" s="33"/>
      <c r="BM1155" s="33"/>
      <c r="BN1155" s="17"/>
      <c r="BO1155" s="17"/>
      <c r="BP1155" s="17"/>
      <c r="BQ1155" s="17"/>
      <c r="BR1155" s="17"/>
      <c r="BS1155" s="17"/>
      <c r="BT1155" s="33"/>
      <c r="BU1155" s="33"/>
    </row>
    <row r="1156" spans="58:73" ht="15">
      <c r="BF1156" s="17"/>
      <c r="BG1156" s="17"/>
      <c r="BH1156" s="17"/>
      <c r="BI1156" s="17"/>
      <c r="BJ1156" s="17"/>
      <c r="BK1156" s="17"/>
      <c r="BL1156" s="33"/>
      <c r="BM1156" s="33"/>
      <c r="BN1156" s="17"/>
      <c r="BO1156" s="17"/>
      <c r="BP1156" s="17"/>
      <c r="BQ1156" s="17"/>
      <c r="BR1156" s="17"/>
      <c r="BS1156" s="17"/>
      <c r="BT1156" s="33"/>
      <c r="BU1156" s="33"/>
    </row>
    <row r="1157" spans="58:73" ht="15">
      <c r="BF1157" s="17"/>
      <c r="BG1157" s="17"/>
      <c r="BH1157" s="17"/>
      <c r="BI1157" s="17"/>
      <c r="BJ1157" s="17"/>
      <c r="BK1157" s="17"/>
      <c r="BL1157" s="33"/>
      <c r="BM1157" s="33"/>
      <c r="BN1157" s="17"/>
      <c r="BO1157" s="17"/>
      <c r="BP1157" s="17"/>
      <c r="BQ1157" s="17"/>
      <c r="BR1157" s="17"/>
      <c r="BS1157" s="17"/>
      <c r="BT1157" s="33"/>
      <c r="BU1157" s="33"/>
    </row>
    <row r="1158" spans="58:73" ht="15">
      <c r="BF1158" s="17"/>
      <c r="BG1158" s="17"/>
      <c r="BH1158" s="17"/>
      <c r="BI1158" s="17"/>
      <c r="BJ1158" s="17"/>
      <c r="BK1158" s="17"/>
      <c r="BL1158" s="33"/>
      <c r="BM1158" s="33"/>
      <c r="BN1158" s="17"/>
      <c r="BO1158" s="17"/>
      <c r="BP1158" s="17"/>
      <c r="BQ1158" s="17"/>
      <c r="BR1158" s="17"/>
      <c r="BS1158" s="17"/>
      <c r="BT1158" s="33"/>
      <c r="BU1158" s="33"/>
    </row>
    <row r="1159" spans="58:73" ht="15">
      <c r="BF1159" s="17"/>
      <c r="BG1159" s="17"/>
      <c r="BH1159" s="17"/>
      <c r="BI1159" s="17"/>
      <c r="BJ1159" s="17"/>
      <c r="BK1159" s="17"/>
      <c r="BL1159" s="33"/>
      <c r="BM1159" s="33"/>
      <c r="BN1159" s="17"/>
      <c r="BO1159" s="17"/>
      <c r="BP1159" s="17"/>
      <c r="BQ1159" s="17"/>
      <c r="BR1159" s="17"/>
      <c r="BS1159" s="17"/>
      <c r="BT1159" s="33"/>
      <c r="BU1159" s="33"/>
    </row>
    <row r="1160" spans="58:73" ht="15">
      <c r="BF1160" s="17"/>
      <c r="BG1160" s="17"/>
      <c r="BH1160" s="17"/>
      <c r="BI1160" s="17"/>
      <c r="BJ1160" s="17"/>
      <c r="BK1160" s="17"/>
      <c r="BL1160" s="33"/>
      <c r="BM1160" s="33"/>
      <c r="BN1160" s="17"/>
      <c r="BO1160" s="17"/>
      <c r="BP1160" s="17"/>
      <c r="BQ1160" s="17"/>
      <c r="BR1160" s="17"/>
      <c r="BS1160" s="17"/>
      <c r="BT1160" s="33"/>
      <c r="BU1160" s="33"/>
    </row>
    <row r="1161" spans="58:73" ht="15">
      <c r="BF1161" s="17"/>
      <c r="BG1161" s="17"/>
      <c r="BH1161" s="17"/>
      <c r="BI1161" s="17"/>
      <c r="BJ1161" s="17"/>
      <c r="BK1161" s="17"/>
      <c r="BL1161" s="33"/>
      <c r="BM1161" s="33"/>
      <c r="BN1161" s="17"/>
      <c r="BO1161" s="17"/>
      <c r="BP1161" s="17"/>
      <c r="BQ1161" s="17"/>
      <c r="BR1161" s="17"/>
      <c r="BS1161" s="17"/>
      <c r="BT1161" s="33"/>
      <c r="BU1161" s="33"/>
    </row>
    <row r="1162" spans="58:73" ht="15">
      <c r="BF1162" s="17"/>
      <c r="BG1162" s="17"/>
      <c r="BH1162" s="17"/>
      <c r="BI1162" s="17"/>
      <c r="BJ1162" s="17"/>
      <c r="BK1162" s="17"/>
      <c r="BL1162" s="33"/>
      <c r="BM1162" s="33"/>
      <c r="BN1162" s="17"/>
      <c r="BO1162" s="17"/>
      <c r="BP1162" s="17"/>
      <c r="BQ1162" s="17"/>
      <c r="BR1162" s="17"/>
      <c r="BS1162" s="17"/>
      <c r="BT1162" s="33"/>
      <c r="BU1162" s="33"/>
    </row>
    <row r="1163" spans="58:73" ht="15">
      <c r="BF1163" s="17"/>
      <c r="BG1163" s="17"/>
      <c r="BH1163" s="17"/>
      <c r="BI1163" s="17"/>
      <c r="BJ1163" s="17"/>
      <c r="BK1163" s="17"/>
      <c r="BL1163" s="33"/>
      <c r="BM1163" s="33"/>
      <c r="BN1163" s="17"/>
      <c r="BO1163" s="17"/>
      <c r="BP1163" s="17"/>
      <c r="BQ1163" s="17"/>
      <c r="BR1163" s="17"/>
      <c r="BS1163" s="17"/>
      <c r="BT1163" s="33"/>
      <c r="BU1163" s="33"/>
    </row>
    <row r="1164" spans="58:73" ht="15">
      <c r="BF1164" s="17"/>
      <c r="BG1164" s="17"/>
      <c r="BH1164" s="17"/>
      <c r="BI1164" s="17"/>
      <c r="BJ1164" s="17"/>
      <c r="BK1164" s="17"/>
      <c r="BL1164" s="33"/>
      <c r="BM1164" s="33"/>
      <c r="BN1164" s="17"/>
      <c r="BO1164" s="17"/>
      <c r="BP1164" s="17"/>
      <c r="BQ1164" s="17"/>
      <c r="BR1164" s="17"/>
      <c r="BS1164" s="17"/>
      <c r="BT1164" s="33"/>
      <c r="BU1164" s="33"/>
    </row>
    <row r="1165" spans="58:73" ht="15">
      <c r="BF1165" s="17"/>
      <c r="BG1165" s="17"/>
      <c r="BH1165" s="17"/>
      <c r="BI1165" s="17"/>
      <c r="BJ1165" s="17"/>
      <c r="BK1165" s="17"/>
      <c r="BL1165" s="33"/>
      <c r="BM1165" s="33"/>
      <c r="BN1165" s="17"/>
      <c r="BO1165" s="17"/>
      <c r="BP1165" s="17"/>
      <c r="BQ1165" s="17"/>
      <c r="BR1165" s="17"/>
      <c r="BS1165" s="17"/>
      <c r="BT1165" s="33"/>
      <c r="BU1165" s="33"/>
    </row>
    <row r="1166" spans="58:73" ht="15">
      <c r="BF1166" s="17"/>
      <c r="BG1166" s="17"/>
      <c r="BH1166" s="17"/>
      <c r="BI1166" s="17"/>
      <c r="BJ1166" s="17"/>
      <c r="BK1166" s="17"/>
      <c r="BL1166" s="33"/>
      <c r="BM1166" s="33"/>
      <c r="BN1166" s="17"/>
      <c r="BO1166" s="17"/>
      <c r="BP1166" s="17"/>
      <c r="BQ1166" s="17"/>
      <c r="BR1166" s="17"/>
      <c r="BS1166" s="17"/>
      <c r="BT1166" s="33"/>
      <c r="BU1166" s="33"/>
    </row>
    <row r="1167" spans="58:73" ht="15">
      <c r="BF1167" s="17"/>
      <c r="BG1167" s="17"/>
      <c r="BH1167" s="17"/>
      <c r="BI1167" s="17"/>
      <c r="BJ1167" s="17"/>
      <c r="BK1167" s="17"/>
      <c r="BL1167" s="33"/>
      <c r="BM1167" s="33"/>
      <c r="BN1167" s="17"/>
      <c r="BO1167" s="17"/>
      <c r="BP1167" s="17"/>
      <c r="BQ1167" s="17"/>
      <c r="BR1167" s="17"/>
      <c r="BS1167" s="17"/>
      <c r="BT1167" s="33"/>
      <c r="BU1167" s="33"/>
    </row>
    <row r="1168" spans="58:73" ht="15">
      <c r="BF1168" s="17"/>
      <c r="BG1168" s="17"/>
      <c r="BH1168" s="17"/>
      <c r="BI1168" s="17"/>
      <c r="BJ1168" s="17"/>
      <c r="BK1168" s="17"/>
      <c r="BL1168" s="33"/>
      <c r="BM1168" s="33"/>
      <c r="BN1168" s="17"/>
      <c r="BO1168" s="17"/>
      <c r="BP1168" s="17"/>
      <c r="BQ1168" s="17"/>
      <c r="BR1168" s="17"/>
      <c r="BS1168" s="17"/>
      <c r="BT1168" s="33"/>
      <c r="BU1168" s="33"/>
    </row>
    <row r="1169" spans="58:73" ht="15">
      <c r="BF1169" s="17"/>
      <c r="BG1169" s="17"/>
      <c r="BH1169" s="17"/>
      <c r="BI1169" s="17"/>
      <c r="BJ1169" s="17"/>
      <c r="BK1169" s="17"/>
      <c r="BL1169" s="33"/>
      <c r="BM1169" s="33"/>
      <c r="BN1169" s="17"/>
      <c r="BO1169" s="17"/>
      <c r="BP1169" s="17"/>
      <c r="BQ1169" s="17"/>
      <c r="BR1169" s="17"/>
      <c r="BS1169" s="17"/>
      <c r="BT1169" s="33"/>
      <c r="BU1169" s="33"/>
    </row>
    <row r="1170" spans="58:73" ht="15">
      <c r="BF1170" s="17"/>
      <c r="BG1170" s="17"/>
      <c r="BH1170" s="17"/>
      <c r="BI1170" s="17"/>
      <c r="BJ1170" s="17"/>
      <c r="BK1170" s="17"/>
      <c r="BL1170" s="33"/>
      <c r="BM1170" s="33"/>
      <c r="BN1170" s="17"/>
      <c r="BO1170" s="17"/>
      <c r="BP1170" s="17"/>
      <c r="BQ1170" s="17"/>
      <c r="BR1170" s="17"/>
      <c r="BS1170" s="17"/>
      <c r="BT1170" s="33"/>
      <c r="BU1170" s="33"/>
    </row>
    <row r="1171" spans="58:73" ht="15">
      <c r="BF1171" s="17"/>
      <c r="BG1171" s="17"/>
      <c r="BH1171" s="17"/>
      <c r="BI1171" s="17"/>
      <c r="BJ1171" s="17"/>
      <c r="BK1171" s="17"/>
      <c r="BL1171" s="33"/>
      <c r="BM1171" s="33"/>
      <c r="BN1171" s="17"/>
      <c r="BO1171" s="17"/>
      <c r="BP1171" s="17"/>
      <c r="BQ1171" s="17"/>
      <c r="BR1171" s="17"/>
      <c r="BS1171" s="17"/>
      <c r="BT1171" s="33"/>
      <c r="BU1171" s="33"/>
    </row>
    <row r="1172" spans="58:73" ht="15">
      <c r="BF1172" s="17"/>
      <c r="BG1172" s="17"/>
      <c r="BH1172" s="17"/>
      <c r="BI1172" s="17"/>
      <c r="BJ1172" s="17"/>
      <c r="BK1172" s="17"/>
      <c r="BL1172" s="33"/>
      <c r="BM1172" s="33"/>
      <c r="BN1172" s="17"/>
      <c r="BO1172" s="17"/>
      <c r="BP1172" s="17"/>
      <c r="BQ1172" s="17"/>
      <c r="BR1172" s="17"/>
      <c r="BS1172" s="17"/>
      <c r="BT1172" s="33"/>
      <c r="BU1172" s="33"/>
    </row>
    <row r="1173" spans="58:73" ht="15">
      <c r="BF1173" s="17"/>
      <c r="BG1173" s="17"/>
      <c r="BH1173" s="17"/>
      <c r="BI1173" s="17"/>
      <c r="BJ1173" s="17"/>
      <c r="BK1173" s="17"/>
      <c r="BL1173" s="33"/>
      <c r="BM1173" s="33"/>
      <c r="BN1173" s="17"/>
      <c r="BO1173" s="17"/>
      <c r="BP1173" s="17"/>
      <c r="BQ1173" s="17"/>
      <c r="BR1173" s="17"/>
      <c r="BS1173" s="17"/>
      <c r="BT1173" s="33"/>
      <c r="BU1173" s="33"/>
    </row>
    <row r="1174" spans="58:73" ht="15">
      <c r="BF1174" s="17"/>
      <c r="BG1174" s="17"/>
      <c r="BH1174" s="17"/>
      <c r="BI1174" s="17"/>
      <c r="BJ1174" s="17"/>
      <c r="BK1174" s="17"/>
      <c r="BL1174" s="33"/>
      <c r="BM1174" s="33"/>
      <c r="BN1174" s="17"/>
      <c r="BO1174" s="17"/>
      <c r="BP1174" s="17"/>
      <c r="BQ1174" s="17"/>
      <c r="BR1174" s="17"/>
      <c r="BS1174" s="17"/>
      <c r="BT1174" s="33"/>
      <c r="BU1174" s="33"/>
    </row>
    <row r="1175" spans="58:73" ht="15">
      <c r="BF1175" s="17"/>
      <c r="BG1175" s="17"/>
      <c r="BH1175" s="17"/>
      <c r="BI1175" s="17"/>
      <c r="BJ1175" s="17"/>
      <c r="BK1175" s="17"/>
      <c r="BL1175" s="33"/>
      <c r="BM1175" s="33"/>
      <c r="BN1175" s="17"/>
      <c r="BO1175" s="17"/>
      <c r="BP1175" s="17"/>
      <c r="BQ1175" s="17"/>
      <c r="BR1175" s="17"/>
      <c r="BS1175" s="17"/>
      <c r="BT1175" s="33"/>
      <c r="BU1175" s="33"/>
    </row>
    <row r="1176" spans="58:73" ht="15">
      <c r="BF1176" s="17"/>
      <c r="BG1176" s="17"/>
      <c r="BH1176" s="17"/>
      <c r="BI1176" s="17"/>
      <c r="BJ1176" s="17"/>
      <c r="BK1176" s="17"/>
      <c r="BL1176" s="33"/>
      <c r="BM1176" s="33"/>
      <c r="BN1176" s="17"/>
      <c r="BO1176" s="17"/>
      <c r="BP1176" s="17"/>
      <c r="BQ1176" s="17"/>
      <c r="BR1176" s="17"/>
      <c r="BS1176" s="17"/>
      <c r="BT1176" s="33"/>
      <c r="BU1176" s="33"/>
    </row>
    <row r="1177" spans="58:73" ht="15">
      <c r="BF1177" s="17"/>
      <c r="BG1177" s="17"/>
      <c r="BH1177" s="17"/>
      <c r="BI1177" s="17"/>
      <c r="BJ1177" s="17"/>
      <c r="BK1177" s="17"/>
      <c r="BL1177" s="33"/>
      <c r="BM1177" s="33"/>
      <c r="BN1177" s="17"/>
      <c r="BO1177" s="17"/>
      <c r="BP1177" s="17"/>
      <c r="BQ1177" s="17"/>
      <c r="BR1177" s="17"/>
      <c r="BS1177" s="17"/>
      <c r="BT1177" s="33"/>
      <c r="BU1177" s="33"/>
    </row>
    <row r="1178" spans="58:73" ht="15">
      <c r="BF1178" s="17"/>
      <c r="BG1178" s="17"/>
      <c r="BH1178" s="17"/>
      <c r="BI1178" s="17"/>
      <c r="BJ1178" s="17"/>
      <c r="BK1178" s="17"/>
      <c r="BL1178" s="33"/>
      <c r="BM1178" s="33"/>
      <c r="BN1178" s="17"/>
      <c r="BO1178" s="17"/>
      <c r="BP1178" s="17"/>
      <c r="BQ1178" s="17"/>
      <c r="BR1178" s="17"/>
      <c r="BS1178" s="17"/>
      <c r="BT1178" s="33"/>
      <c r="BU1178" s="33"/>
    </row>
    <row r="1179" spans="58:73" ht="15">
      <c r="BF1179" s="17"/>
      <c r="BG1179" s="17"/>
      <c r="BH1179" s="17"/>
      <c r="BI1179" s="17"/>
      <c r="BJ1179" s="17"/>
      <c r="BK1179" s="17"/>
      <c r="BL1179" s="33"/>
      <c r="BM1179" s="33"/>
      <c r="BN1179" s="17"/>
      <c r="BO1179" s="17"/>
      <c r="BP1179" s="17"/>
      <c r="BQ1179" s="17"/>
      <c r="BR1179" s="17"/>
      <c r="BS1179" s="17"/>
      <c r="BT1179" s="33"/>
      <c r="BU1179" s="33"/>
    </row>
    <row r="1180" spans="58:73" ht="15">
      <c r="BF1180" s="17"/>
      <c r="BG1180" s="17"/>
      <c r="BH1180" s="17"/>
      <c r="BI1180" s="17"/>
      <c r="BJ1180" s="17"/>
      <c r="BK1180" s="17"/>
      <c r="BL1180" s="33"/>
      <c r="BM1180" s="33"/>
      <c r="BN1180" s="17"/>
      <c r="BO1180" s="17"/>
      <c r="BP1180" s="17"/>
      <c r="BQ1180" s="17"/>
      <c r="BR1180" s="17"/>
      <c r="BS1180" s="17"/>
      <c r="BT1180" s="33"/>
      <c r="BU1180" s="33"/>
    </row>
    <row r="1181" spans="58:73" ht="15">
      <c r="BF1181" s="17"/>
      <c r="BG1181" s="17"/>
      <c r="BH1181" s="17"/>
      <c r="BI1181" s="17"/>
      <c r="BJ1181" s="17"/>
      <c r="BK1181" s="17"/>
      <c r="BL1181" s="33"/>
      <c r="BM1181" s="33"/>
      <c r="BN1181" s="17"/>
      <c r="BO1181" s="17"/>
      <c r="BP1181" s="17"/>
      <c r="BQ1181" s="17"/>
      <c r="BR1181" s="17"/>
      <c r="BS1181" s="17"/>
      <c r="BT1181" s="33"/>
      <c r="BU1181" s="33"/>
    </row>
    <row r="1182" spans="58:73" ht="15">
      <c r="BF1182" s="17"/>
      <c r="BG1182" s="17"/>
      <c r="BH1182" s="17"/>
      <c r="BI1182" s="17"/>
      <c r="BJ1182" s="17"/>
      <c r="BK1182" s="17"/>
      <c r="BL1182" s="33"/>
      <c r="BM1182" s="33"/>
      <c r="BN1182" s="17"/>
      <c r="BO1182" s="17"/>
      <c r="BP1182" s="17"/>
      <c r="BQ1182" s="17"/>
      <c r="BR1182" s="17"/>
      <c r="BS1182" s="17"/>
      <c r="BT1182" s="33"/>
      <c r="BU1182" s="33"/>
    </row>
    <row r="1183" spans="58:73" ht="15">
      <c r="BF1183" s="17"/>
      <c r="BG1183" s="17"/>
      <c r="BH1183" s="17"/>
      <c r="BI1183" s="17"/>
      <c r="BJ1183" s="17"/>
      <c r="BK1183" s="17"/>
      <c r="BL1183" s="33"/>
      <c r="BM1183" s="33"/>
      <c r="BN1183" s="17"/>
      <c r="BO1183" s="17"/>
      <c r="BP1183" s="17"/>
      <c r="BQ1183" s="17"/>
      <c r="BR1183" s="17"/>
      <c r="BS1183" s="17"/>
      <c r="BT1183" s="33"/>
      <c r="BU1183" s="33"/>
    </row>
    <row r="1184" spans="58:73" ht="15">
      <c r="BF1184" s="17"/>
      <c r="BG1184" s="17"/>
      <c r="BH1184" s="17"/>
      <c r="BI1184" s="17"/>
      <c r="BJ1184" s="17"/>
      <c r="BK1184" s="17"/>
      <c r="BL1184" s="33"/>
      <c r="BM1184" s="33"/>
      <c r="BN1184" s="17"/>
      <c r="BO1184" s="17"/>
      <c r="BP1184" s="17"/>
      <c r="BQ1184" s="17"/>
      <c r="BR1184" s="17"/>
      <c r="BS1184" s="17"/>
      <c r="BT1184" s="33"/>
      <c r="BU1184" s="33"/>
    </row>
    <row r="1185" spans="58:73" ht="15">
      <c r="BF1185" s="17"/>
      <c r="BG1185" s="17"/>
      <c r="BH1185" s="17"/>
      <c r="BI1185" s="17"/>
      <c r="BJ1185" s="17"/>
      <c r="BK1185" s="17"/>
      <c r="BL1185" s="33"/>
      <c r="BM1185" s="33"/>
      <c r="BN1185" s="17"/>
      <c r="BO1185" s="17"/>
      <c r="BP1185" s="17"/>
      <c r="BQ1185" s="17"/>
      <c r="BR1185" s="17"/>
      <c r="BS1185" s="17"/>
      <c r="BT1185" s="33"/>
      <c r="BU1185" s="33"/>
    </row>
    <row r="1186" spans="58:73" ht="15">
      <c r="BF1186" s="17"/>
      <c r="BG1186" s="17"/>
      <c r="BH1186" s="17"/>
      <c r="BI1186" s="17"/>
      <c r="BJ1186" s="17"/>
      <c r="BK1186" s="17"/>
      <c r="BL1186" s="33"/>
      <c r="BM1186" s="33"/>
      <c r="BN1186" s="17"/>
      <c r="BO1186" s="17"/>
      <c r="BP1186" s="17"/>
      <c r="BQ1186" s="17"/>
      <c r="BR1186" s="17"/>
      <c r="BS1186" s="17"/>
      <c r="BT1186" s="33"/>
      <c r="BU1186" s="33"/>
    </row>
    <row r="1187" spans="58:73" ht="15">
      <c r="BF1187" s="17"/>
      <c r="BG1187" s="17"/>
      <c r="BH1187" s="17"/>
      <c r="BI1187" s="17"/>
      <c r="BJ1187" s="17"/>
      <c r="BK1187" s="17"/>
      <c r="BL1187" s="33"/>
      <c r="BM1187" s="33"/>
      <c r="BN1187" s="17"/>
      <c r="BO1187" s="17"/>
      <c r="BP1187" s="17"/>
      <c r="BQ1187" s="17"/>
      <c r="BR1187" s="17"/>
      <c r="BS1187" s="17"/>
      <c r="BT1187" s="33"/>
      <c r="BU1187" s="33"/>
    </row>
    <row r="1188" spans="58:73" ht="15">
      <c r="BF1188" s="17"/>
      <c r="BG1188" s="17"/>
      <c r="BH1188" s="17"/>
      <c r="BI1188" s="17"/>
      <c r="BJ1188" s="17"/>
      <c r="BK1188" s="17"/>
      <c r="BL1188" s="33"/>
      <c r="BM1188" s="33"/>
      <c r="BN1188" s="17"/>
      <c r="BO1188" s="17"/>
      <c r="BP1188" s="17"/>
      <c r="BQ1188" s="17"/>
      <c r="BR1188" s="17"/>
      <c r="BS1188" s="17"/>
      <c r="BT1188" s="33"/>
      <c r="BU1188" s="33"/>
    </row>
    <row r="1189" spans="58:73" ht="15">
      <c r="BF1189" s="17"/>
      <c r="BG1189" s="17"/>
      <c r="BH1189" s="17"/>
      <c r="BI1189" s="17"/>
      <c r="BJ1189" s="17"/>
      <c r="BK1189" s="17"/>
      <c r="BL1189" s="33"/>
      <c r="BM1189" s="33"/>
      <c r="BN1189" s="17"/>
      <c r="BO1189" s="17"/>
      <c r="BP1189" s="17"/>
      <c r="BQ1189" s="17"/>
      <c r="BR1189" s="17"/>
      <c r="BS1189" s="17"/>
      <c r="BT1189" s="33"/>
      <c r="BU1189" s="33"/>
    </row>
    <row r="1190" spans="58:73" ht="15">
      <c r="BF1190" s="17"/>
      <c r="BG1190" s="17"/>
      <c r="BH1190" s="17"/>
      <c r="BI1190" s="17"/>
      <c r="BJ1190" s="17"/>
      <c r="BK1190" s="17"/>
      <c r="BL1190" s="33"/>
      <c r="BM1190" s="33"/>
      <c r="BN1190" s="17"/>
      <c r="BO1190" s="17"/>
      <c r="BP1190" s="17"/>
      <c r="BQ1190" s="17"/>
      <c r="BR1190" s="17"/>
      <c r="BS1190" s="17"/>
      <c r="BT1190" s="33"/>
      <c r="BU1190" s="33"/>
    </row>
    <row r="1191" spans="58:73" ht="15">
      <c r="BF1191" s="17"/>
      <c r="BG1191" s="17"/>
      <c r="BH1191" s="17"/>
      <c r="BI1191" s="17"/>
      <c r="BJ1191" s="17"/>
      <c r="BK1191" s="17"/>
      <c r="BL1191" s="33"/>
      <c r="BM1191" s="33"/>
      <c r="BN1191" s="17"/>
      <c r="BO1191" s="17"/>
      <c r="BP1191" s="17"/>
      <c r="BQ1191" s="17"/>
      <c r="BR1191" s="17"/>
      <c r="BS1191" s="17"/>
      <c r="BT1191" s="33"/>
      <c r="BU1191" s="33"/>
    </row>
    <row r="1192" spans="58:73" ht="15">
      <c r="BF1192" s="17"/>
      <c r="BG1192" s="17"/>
      <c r="BH1192" s="17"/>
      <c r="BI1192" s="17"/>
      <c r="BJ1192" s="17"/>
      <c r="BK1192" s="17"/>
      <c r="BL1192" s="33"/>
      <c r="BM1192" s="33"/>
      <c r="BN1192" s="17"/>
      <c r="BO1192" s="17"/>
      <c r="BP1192" s="17"/>
      <c r="BQ1192" s="17"/>
      <c r="BR1192" s="17"/>
      <c r="BS1192" s="17"/>
      <c r="BT1192" s="33"/>
      <c r="BU1192" s="33"/>
    </row>
    <row r="1193" spans="58:73" ht="15">
      <c r="BF1193" s="17"/>
      <c r="BG1193" s="17"/>
      <c r="BH1193" s="17"/>
      <c r="BI1193" s="17"/>
      <c r="BJ1193" s="17"/>
      <c r="BK1193" s="17"/>
      <c r="BL1193" s="33"/>
      <c r="BM1193" s="33"/>
      <c r="BN1193" s="17"/>
      <c r="BO1193" s="17"/>
      <c r="BP1193" s="17"/>
      <c r="BQ1193" s="17"/>
      <c r="BR1193" s="17"/>
      <c r="BS1193" s="17"/>
      <c r="BT1193" s="33"/>
      <c r="BU1193" s="33"/>
    </row>
    <row r="1194" spans="58:73" ht="15">
      <c r="BF1194" s="17"/>
      <c r="BG1194" s="17"/>
      <c r="BH1194" s="17"/>
      <c r="BI1194" s="17"/>
      <c r="BJ1194" s="17"/>
      <c r="BK1194" s="17"/>
      <c r="BL1194" s="33"/>
      <c r="BM1194" s="33"/>
      <c r="BN1194" s="17"/>
      <c r="BO1194" s="17"/>
      <c r="BP1194" s="17"/>
      <c r="BQ1194" s="17"/>
      <c r="BR1194" s="17"/>
      <c r="BS1194" s="17"/>
      <c r="BT1194" s="33"/>
      <c r="BU1194" s="33"/>
    </row>
    <row r="1195" spans="58:73" ht="15">
      <c r="BF1195" s="17"/>
      <c r="BG1195" s="17"/>
      <c r="BH1195" s="17"/>
      <c r="BI1195" s="17"/>
      <c r="BJ1195" s="17"/>
      <c r="BK1195" s="17"/>
      <c r="BL1195" s="33"/>
      <c r="BM1195" s="33"/>
      <c r="BN1195" s="17"/>
      <c r="BO1195" s="17"/>
      <c r="BP1195" s="17"/>
      <c r="BQ1195" s="17"/>
      <c r="BR1195" s="17"/>
      <c r="BS1195" s="17"/>
      <c r="BT1195" s="33"/>
      <c r="BU1195" s="33"/>
    </row>
    <row r="1196" spans="58:73" ht="15">
      <c r="BF1196" s="17"/>
      <c r="BG1196" s="17"/>
      <c r="BH1196" s="17"/>
      <c r="BI1196" s="17"/>
      <c r="BJ1196" s="17"/>
      <c r="BK1196" s="17"/>
      <c r="BL1196" s="33"/>
      <c r="BM1196" s="33"/>
      <c r="BN1196" s="17"/>
      <c r="BO1196" s="17"/>
      <c r="BP1196" s="17"/>
      <c r="BQ1196" s="17"/>
      <c r="BR1196" s="17"/>
      <c r="BS1196" s="17"/>
      <c r="BT1196" s="33"/>
      <c r="BU1196" s="33"/>
    </row>
    <row r="1197" spans="58:73" ht="15">
      <c r="BF1197" s="17"/>
      <c r="BG1197" s="17"/>
      <c r="BH1197" s="17"/>
      <c r="BI1197" s="17"/>
      <c r="BJ1197" s="17"/>
      <c r="BK1197" s="17"/>
      <c r="BL1197" s="33"/>
      <c r="BM1197" s="33"/>
      <c r="BN1197" s="17"/>
      <c r="BO1197" s="17"/>
      <c r="BP1197" s="17"/>
      <c r="BQ1197" s="17"/>
      <c r="BR1197" s="17"/>
      <c r="BS1197" s="17"/>
      <c r="BT1197" s="33"/>
      <c r="BU1197" s="33"/>
    </row>
    <row r="1198" spans="58:73" ht="15">
      <c r="BF1198" s="17"/>
      <c r="BG1198" s="17"/>
      <c r="BH1198" s="17"/>
      <c r="BI1198" s="17"/>
      <c r="BJ1198" s="17"/>
      <c r="BK1198" s="17"/>
      <c r="BL1198" s="33"/>
      <c r="BM1198" s="33"/>
      <c r="BN1198" s="17"/>
      <c r="BO1198" s="17"/>
      <c r="BP1198" s="17"/>
      <c r="BQ1198" s="17"/>
      <c r="BR1198" s="17"/>
      <c r="BS1198" s="17"/>
      <c r="BT1198" s="33"/>
      <c r="BU1198" s="33"/>
    </row>
    <row r="1199" spans="58:73" ht="15">
      <c r="BF1199" s="17"/>
      <c r="BG1199" s="17"/>
      <c r="BH1199" s="17"/>
      <c r="BI1199" s="17"/>
      <c r="BJ1199" s="17"/>
      <c r="BK1199" s="17"/>
      <c r="BL1199" s="33"/>
      <c r="BM1199" s="33"/>
      <c r="BN1199" s="17"/>
      <c r="BO1199" s="17"/>
      <c r="BP1199" s="17"/>
      <c r="BQ1199" s="17"/>
      <c r="BR1199" s="17"/>
      <c r="BS1199" s="17"/>
      <c r="BT1199" s="33"/>
      <c r="BU1199" s="33"/>
    </row>
    <row r="1200" spans="58:73" ht="15">
      <c r="BF1200" s="17"/>
      <c r="BG1200" s="17"/>
      <c r="BH1200" s="17"/>
      <c r="BI1200" s="17"/>
      <c r="BJ1200" s="17"/>
      <c r="BK1200" s="17"/>
      <c r="BL1200" s="33"/>
      <c r="BM1200" s="33"/>
      <c r="BN1200" s="17"/>
      <c r="BO1200" s="17"/>
      <c r="BP1200" s="17"/>
      <c r="BQ1200" s="17"/>
      <c r="BR1200" s="17"/>
      <c r="BS1200" s="17"/>
      <c r="BT1200" s="33"/>
      <c r="BU1200" s="33"/>
    </row>
    <row r="1201" spans="58:73" ht="15">
      <c r="BF1201" s="17"/>
      <c r="BG1201" s="17"/>
      <c r="BH1201" s="17"/>
      <c r="BI1201" s="17"/>
      <c r="BJ1201" s="17"/>
      <c r="BK1201" s="17"/>
      <c r="BL1201" s="33"/>
      <c r="BM1201" s="33"/>
      <c r="BN1201" s="17"/>
      <c r="BO1201" s="17"/>
      <c r="BP1201" s="17"/>
      <c r="BQ1201" s="17"/>
      <c r="BR1201" s="17"/>
      <c r="BS1201" s="17"/>
      <c r="BT1201" s="33"/>
      <c r="BU1201" s="33"/>
    </row>
    <row r="1202" spans="58:73" ht="15">
      <c r="BF1202" s="17"/>
      <c r="BG1202" s="17"/>
      <c r="BH1202" s="17"/>
      <c r="BI1202" s="17"/>
      <c r="BJ1202" s="17"/>
      <c r="BK1202" s="17"/>
      <c r="BL1202" s="33"/>
      <c r="BM1202" s="33"/>
      <c r="BN1202" s="17"/>
      <c r="BO1202" s="17"/>
      <c r="BP1202" s="17"/>
      <c r="BQ1202" s="17"/>
      <c r="BR1202" s="17"/>
      <c r="BS1202" s="17"/>
      <c r="BT1202" s="33"/>
      <c r="BU1202" s="33"/>
    </row>
    <row r="1203" spans="58:73" ht="15">
      <c r="BF1203" s="17"/>
      <c r="BG1203" s="17"/>
      <c r="BH1203" s="17"/>
      <c r="BI1203" s="17"/>
      <c r="BJ1203" s="17"/>
      <c r="BK1203" s="17"/>
      <c r="BL1203" s="33"/>
      <c r="BM1203" s="33"/>
      <c r="BN1203" s="17"/>
      <c r="BO1203" s="17"/>
      <c r="BP1203" s="17"/>
      <c r="BQ1203" s="17"/>
      <c r="BR1203" s="17"/>
      <c r="BS1203" s="17"/>
      <c r="BT1203" s="33"/>
      <c r="BU1203" s="33"/>
    </row>
    <row r="1204" spans="58:73" ht="15">
      <c r="BF1204" s="17"/>
      <c r="BG1204" s="17"/>
      <c r="BH1204" s="17"/>
      <c r="BI1204" s="17"/>
      <c r="BJ1204" s="17"/>
      <c r="BK1204" s="17"/>
      <c r="BL1204" s="33"/>
      <c r="BM1204" s="33"/>
      <c r="BN1204" s="17"/>
      <c r="BO1204" s="17"/>
      <c r="BP1204" s="17"/>
      <c r="BQ1204" s="17"/>
      <c r="BR1204" s="17"/>
      <c r="BS1204" s="17"/>
      <c r="BT1204" s="33"/>
      <c r="BU1204" s="33"/>
    </row>
    <row r="1205" spans="58:73" ht="15">
      <c r="BF1205" s="17"/>
      <c r="BG1205" s="17"/>
      <c r="BH1205" s="17"/>
      <c r="BI1205" s="17"/>
      <c r="BJ1205" s="17"/>
      <c r="BK1205" s="17"/>
      <c r="BL1205" s="33"/>
      <c r="BM1205" s="33"/>
      <c r="BN1205" s="17"/>
      <c r="BO1205" s="17"/>
      <c r="BP1205" s="17"/>
      <c r="BQ1205" s="17"/>
      <c r="BR1205" s="17"/>
      <c r="BS1205" s="17"/>
      <c r="BT1205" s="33"/>
      <c r="BU1205" s="33"/>
    </row>
    <row r="1206" spans="58:73" ht="15">
      <c r="BF1206" s="17"/>
      <c r="BG1206" s="17"/>
      <c r="BH1206" s="17"/>
      <c r="BI1206" s="17"/>
      <c r="BJ1206" s="17"/>
      <c r="BK1206" s="17"/>
      <c r="BL1206" s="33"/>
      <c r="BM1206" s="33"/>
      <c r="BN1206" s="17"/>
      <c r="BO1206" s="17"/>
      <c r="BP1206" s="17"/>
      <c r="BQ1206" s="17"/>
      <c r="BR1206" s="17"/>
      <c r="BS1206" s="17"/>
      <c r="BT1206" s="33"/>
      <c r="BU1206" s="33"/>
    </row>
    <row r="1207" spans="58:73" ht="15">
      <c r="BF1207" s="17"/>
      <c r="BG1207" s="17"/>
      <c r="BH1207" s="17"/>
      <c r="BI1207" s="17"/>
      <c r="BJ1207" s="17"/>
      <c r="BK1207" s="17"/>
      <c r="BL1207" s="33"/>
      <c r="BM1207" s="33"/>
      <c r="BN1207" s="17"/>
      <c r="BO1207" s="17"/>
      <c r="BP1207" s="17"/>
      <c r="BQ1207" s="17"/>
      <c r="BR1207" s="17"/>
      <c r="BS1207" s="17"/>
      <c r="BT1207" s="33"/>
      <c r="BU1207" s="33"/>
    </row>
    <row r="1208" spans="58:73" ht="15">
      <c r="BF1208" s="17"/>
      <c r="BG1208" s="17"/>
      <c r="BH1208" s="17"/>
      <c r="BI1208" s="17"/>
      <c r="BJ1208" s="17"/>
      <c r="BK1208" s="17"/>
      <c r="BL1208" s="33"/>
      <c r="BM1208" s="33"/>
      <c r="BN1208" s="17"/>
      <c r="BO1208" s="17"/>
      <c r="BP1208" s="17"/>
      <c r="BQ1208" s="17"/>
      <c r="BR1208" s="17"/>
      <c r="BS1208" s="17"/>
      <c r="BT1208" s="33"/>
      <c r="BU1208" s="33"/>
    </row>
    <row r="1209" spans="58:73" ht="15">
      <c r="BF1209" s="17"/>
      <c r="BG1209" s="17"/>
      <c r="BH1209" s="17"/>
      <c r="BI1209" s="17"/>
      <c r="BJ1209" s="17"/>
      <c r="BK1209" s="17"/>
      <c r="BL1209" s="33"/>
      <c r="BM1209" s="33"/>
      <c r="BN1209" s="17"/>
      <c r="BO1209" s="17"/>
      <c r="BP1209" s="17"/>
      <c r="BQ1209" s="17"/>
      <c r="BR1209" s="17"/>
      <c r="BS1209" s="17"/>
      <c r="BT1209" s="33"/>
      <c r="BU1209" s="33"/>
    </row>
    <row r="1210" spans="58:73" ht="15">
      <c r="BF1210" s="17"/>
      <c r="BG1210" s="17"/>
      <c r="BH1210" s="17"/>
      <c r="BI1210" s="17"/>
      <c r="BJ1210" s="17"/>
      <c r="BK1210" s="17"/>
      <c r="BL1210" s="33"/>
      <c r="BM1210" s="33"/>
      <c r="BN1210" s="17"/>
      <c r="BO1210" s="17"/>
      <c r="BP1210" s="17"/>
      <c r="BQ1210" s="17"/>
      <c r="BR1210" s="17"/>
      <c r="BS1210" s="17"/>
      <c r="BT1210" s="33"/>
      <c r="BU1210" s="33"/>
    </row>
    <row r="1211" spans="58:73" ht="15">
      <c r="BF1211" s="17"/>
      <c r="BG1211" s="17"/>
      <c r="BH1211" s="17"/>
      <c r="BI1211" s="17"/>
      <c r="BJ1211" s="17"/>
      <c r="BK1211" s="17"/>
      <c r="BL1211" s="33"/>
      <c r="BM1211" s="33"/>
      <c r="BN1211" s="17"/>
      <c r="BO1211" s="17"/>
      <c r="BP1211" s="17"/>
      <c r="BQ1211" s="17"/>
      <c r="BR1211" s="17"/>
      <c r="BS1211" s="17"/>
      <c r="BT1211" s="33"/>
      <c r="BU1211" s="33"/>
    </row>
    <row r="1212" spans="58:73" ht="15">
      <c r="BF1212" s="17"/>
      <c r="BG1212" s="17"/>
      <c r="BH1212" s="17"/>
      <c r="BI1212" s="17"/>
      <c r="BJ1212" s="17"/>
      <c r="BK1212" s="17"/>
      <c r="BL1212" s="33"/>
      <c r="BM1212" s="33"/>
      <c r="BN1212" s="17"/>
      <c r="BO1212" s="17"/>
      <c r="BP1212" s="17"/>
      <c r="BQ1212" s="17"/>
      <c r="BR1212" s="17"/>
      <c r="BS1212" s="17"/>
      <c r="BT1212" s="33"/>
      <c r="BU1212" s="33"/>
    </row>
    <row r="1213" spans="58:73" ht="15">
      <c r="BF1213" s="17"/>
      <c r="BG1213" s="17"/>
      <c r="BH1213" s="17"/>
      <c r="BI1213" s="17"/>
      <c r="BJ1213" s="17"/>
      <c r="BK1213" s="17"/>
      <c r="BL1213" s="33"/>
      <c r="BM1213" s="33"/>
      <c r="BN1213" s="17"/>
      <c r="BO1213" s="17"/>
      <c r="BP1213" s="17"/>
      <c r="BQ1213" s="17"/>
      <c r="BR1213" s="17"/>
      <c r="BS1213" s="17"/>
      <c r="BT1213" s="33"/>
      <c r="BU1213" s="33"/>
    </row>
    <row r="1214" spans="58:73" ht="15">
      <c r="BF1214" s="17"/>
      <c r="BG1214" s="17"/>
      <c r="BH1214" s="17"/>
      <c r="BI1214" s="17"/>
      <c r="BJ1214" s="17"/>
      <c r="BK1214" s="17"/>
      <c r="BL1214" s="33"/>
      <c r="BM1214" s="33"/>
      <c r="BN1214" s="17"/>
      <c r="BO1214" s="17"/>
      <c r="BP1214" s="17"/>
      <c r="BQ1214" s="17"/>
      <c r="BR1214" s="17"/>
      <c r="BS1214" s="17"/>
      <c r="BT1214" s="33"/>
      <c r="BU1214" s="33"/>
    </row>
    <row r="1215" spans="58:73" ht="15">
      <c r="BF1215" s="17"/>
      <c r="BG1215" s="17"/>
      <c r="BH1215" s="17"/>
      <c r="BI1215" s="17"/>
      <c r="BJ1215" s="17"/>
      <c r="BK1215" s="17"/>
      <c r="BL1215" s="33"/>
      <c r="BM1215" s="33"/>
      <c r="BN1215" s="17"/>
      <c r="BO1215" s="17"/>
      <c r="BP1215" s="17"/>
      <c r="BQ1215" s="17"/>
      <c r="BR1215" s="17"/>
      <c r="BS1215" s="17"/>
      <c r="BT1215" s="33"/>
      <c r="BU1215" s="33"/>
    </row>
    <row r="1216" spans="58:73" ht="15">
      <c r="BF1216" s="17"/>
      <c r="BG1216" s="17"/>
      <c r="BH1216" s="17"/>
      <c r="BI1216" s="17"/>
      <c r="BJ1216" s="17"/>
      <c r="BK1216" s="17"/>
      <c r="BL1216" s="33"/>
      <c r="BM1216" s="33"/>
      <c r="BN1216" s="17"/>
      <c r="BO1216" s="17"/>
      <c r="BP1216" s="17"/>
      <c r="BQ1216" s="17"/>
      <c r="BR1216" s="17"/>
      <c r="BS1216" s="17"/>
      <c r="BT1216" s="33"/>
      <c r="BU1216" s="33"/>
    </row>
    <row r="1217" spans="58:73" ht="15">
      <c r="BF1217" s="17"/>
      <c r="BG1217" s="17"/>
      <c r="BH1217" s="17"/>
      <c r="BI1217" s="17"/>
      <c r="BJ1217" s="17"/>
      <c r="BK1217" s="17"/>
      <c r="BL1217" s="33"/>
      <c r="BM1217" s="33"/>
      <c r="BN1217" s="17"/>
      <c r="BO1217" s="17"/>
      <c r="BP1217" s="17"/>
      <c r="BQ1217" s="17"/>
      <c r="BR1217" s="17"/>
      <c r="BS1217" s="17"/>
      <c r="BT1217" s="33"/>
      <c r="BU1217" s="33"/>
    </row>
    <row r="1218" spans="58:73" ht="15">
      <c r="BF1218" s="17"/>
      <c r="BG1218" s="17"/>
      <c r="BH1218" s="17"/>
      <c r="BI1218" s="17"/>
      <c r="BJ1218" s="17"/>
      <c r="BK1218" s="17"/>
      <c r="BL1218" s="33"/>
      <c r="BM1218" s="33"/>
      <c r="BN1218" s="17"/>
      <c r="BO1218" s="17"/>
      <c r="BP1218" s="17"/>
      <c r="BQ1218" s="17"/>
      <c r="BR1218" s="17"/>
      <c r="BS1218" s="17"/>
      <c r="BT1218" s="33"/>
      <c r="BU1218" s="33"/>
    </row>
    <row r="1219" spans="58:73" ht="15">
      <c r="BF1219" s="17"/>
      <c r="BG1219" s="17"/>
      <c r="BH1219" s="17"/>
      <c r="BI1219" s="17"/>
      <c r="BJ1219" s="17"/>
      <c r="BK1219" s="17"/>
      <c r="BL1219" s="33"/>
      <c r="BM1219" s="33"/>
      <c r="BN1219" s="17"/>
      <c r="BO1219" s="17"/>
      <c r="BP1219" s="17"/>
      <c r="BQ1219" s="17"/>
      <c r="BR1219" s="17"/>
      <c r="BS1219" s="17"/>
      <c r="BT1219" s="33"/>
      <c r="BU1219" s="33"/>
    </row>
    <row r="1220" spans="58:73" ht="15">
      <c r="BF1220" s="17"/>
      <c r="BG1220" s="17"/>
      <c r="BH1220" s="17"/>
      <c r="BI1220" s="17"/>
      <c r="BJ1220" s="17"/>
      <c r="BK1220" s="17"/>
      <c r="BL1220" s="33"/>
      <c r="BM1220" s="33"/>
      <c r="BN1220" s="17"/>
      <c r="BO1220" s="17"/>
      <c r="BP1220" s="17"/>
      <c r="BQ1220" s="17"/>
      <c r="BR1220" s="17"/>
      <c r="BS1220" s="17"/>
      <c r="BT1220" s="33"/>
      <c r="BU1220" s="33"/>
    </row>
    <row r="1221" spans="58:73" ht="15">
      <c r="BF1221" s="17"/>
      <c r="BG1221" s="17"/>
      <c r="BH1221" s="17"/>
      <c r="BI1221" s="17"/>
      <c r="BJ1221" s="17"/>
      <c r="BK1221" s="17"/>
      <c r="BL1221" s="33"/>
      <c r="BM1221" s="33"/>
      <c r="BN1221" s="17"/>
      <c r="BO1221" s="17"/>
      <c r="BP1221" s="17"/>
      <c r="BQ1221" s="17"/>
      <c r="BR1221" s="17"/>
      <c r="BS1221" s="17"/>
      <c r="BT1221" s="33"/>
      <c r="BU1221" s="33"/>
    </row>
    <row r="1222" spans="58:73" ht="15">
      <c r="BF1222" s="17"/>
      <c r="BG1222" s="17"/>
      <c r="BH1222" s="17"/>
      <c r="BI1222" s="17"/>
      <c r="BJ1222" s="17"/>
      <c r="BK1222" s="17"/>
      <c r="BL1222" s="33"/>
      <c r="BM1222" s="33"/>
      <c r="BN1222" s="17"/>
      <c r="BO1222" s="17"/>
      <c r="BP1222" s="17"/>
      <c r="BQ1222" s="17"/>
      <c r="BR1222" s="17"/>
      <c r="BS1222" s="17"/>
      <c r="BT1222" s="33"/>
      <c r="BU1222" s="33"/>
    </row>
    <row r="1223" spans="58:73" ht="15">
      <c r="BF1223" s="17"/>
      <c r="BG1223" s="17"/>
      <c r="BH1223" s="17"/>
      <c r="BI1223" s="17"/>
      <c r="BJ1223" s="17"/>
      <c r="BK1223" s="17"/>
      <c r="BL1223" s="33"/>
      <c r="BM1223" s="33"/>
      <c r="BN1223" s="17"/>
      <c r="BO1223" s="17"/>
      <c r="BP1223" s="17"/>
      <c r="BQ1223" s="17"/>
      <c r="BR1223" s="17"/>
      <c r="BS1223" s="17"/>
      <c r="BT1223" s="33"/>
      <c r="BU1223" s="33"/>
    </row>
    <row r="1224" spans="58:73" ht="15">
      <c r="BF1224" s="17"/>
      <c r="BG1224" s="17"/>
      <c r="BH1224" s="17"/>
      <c r="BI1224" s="17"/>
      <c r="BJ1224" s="17"/>
      <c r="BK1224" s="17"/>
      <c r="BL1224" s="33"/>
      <c r="BM1224" s="33"/>
      <c r="BN1224" s="17"/>
      <c r="BO1224" s="17"/>
      <c r="BP1224" s="17"/>
      <c r="BQ1224" s="17"/>
      <c r="BR1224" s="17"/>
      <c r="BS1224" s="17"/>
      <c r="BT1224" s="33"/>
      <c r="BU1224" s="33"/>
    </row>
    <row r="1225" spans="58:73" ht="15">
      <c r="BF1225" s="17"/>
      <c r="BG1225" s="17"/>
      <c r="BH1225" s="17"/>
      <c r="BI1225" s="17"/>
      <c r="BJ1225" s="17"/>
      <c r="BK1225" s="17"/>
      <c r="BL1225" s="33"/>
      <c r="BM1225" s="33"/>
      <c r="BN1225" s="17"/>
      <c r="BO1225" s="17"/>
      <c r="BP1225" s="17"/>
      <c r="BQ1225" s="17"/>
      <c r="BR1225" s="17"/>
      <c r="BS1225" s="17"/>
      <c r="BT1225" s="33"/>
      <c r="BU1225" s="33"/>
    </row>
    <row r="1226" spans="58:73" ht="15">
      <c r="BF1226" s="17"/>
      <c r="BG1226" s="17"/>
      <c r="BH1226" s="17"/>
      <c r="BI1226" s="17"/>
      <c r="BJ1226" s="17"/>
      <c r="BK1226" s="17"/>
      <c r="BL1226" s="33"/>
      <c r="BM1226" s="33"/>
      <c r="BN1226" s="17"/>
      <c r="BO1226" s="17"/>
      <c r="BP1226" s="17"/>
      <c r="BQ1226" s="17"/>
      <c r="BR1226" s="17"/>
      <c r="BS1226" s="17"/>
      <c r="BT1226" s="33"/>
      <c r="BU1226" s="33"/>
    </row>
    <row r="1227" spans="58:73" ht="15">
      <c r="BF1227" s="17"/>
      <c r="BG1227" s="17"/>
      <c r="BH1227" s="17"/>
      <c r="BI1227" s="17"/>
      <c r="BJ1227" s="17"/>
      <c r="BK1227" s="17"/>
      <c r="BL1227" s="33"/>
      <c r="BM1227" s="33"/>
      <c r="BN1227" s="17"/>
      <c r="BO1227" s="17"/>
      <c r="BP1227" s="17"/>
      <c r="BQ1227" s="17"/>
      <c r="BR1227" s="17"/>
      <c r="BS1227" s="17"/>
      <c r="BT1227" s="33"/>
      <c r="BU1227" s="33"/>
    </row>
    <row r="1228" spans="58:73" ht="15">
      <c r="BF1228" s="17"/>
      <c r="BG1228" s="17"/>
      <c r="BH1228" s="17"/>
      <c r="BI1228" s="17"/>
      <c r="BJ1228" s="17"/>
      <c r="BK1228" s="17"/>
      <c r="BL1228" s="33"/>
      <c r="BM1228" s="33"/>
      <c r="BN1228" s="17"/>
      <c r="BO1228" s="17"/>
      <c r="BP1228" s="17"/>
      <c r="BQ1228" s="17"/>
      <c r="BR1228" s="17"/>
      <c r="BS1228" s="17"/>
      <c r="BT1228" s="33"/>
      <c r="BU1228" s="33"/>
    </row>
    <row r="1229" spans="58:73" ht="15">
      <c r="BF1229" s="17"/>
      <c r="BG1229" s="17"/>
      <c r="BH1229" s="17"/>
      <c r="BI1229" s="17"/>
      <c r="BJ1229" s="17"/>
      <c r="BK1229" s="17"/>
      <c r="BL1229" s="33"/>
      <c r="BM1229" s="33"/>
      <c r="BN1229" s="17"/>
      <c r="BO1229" s="17"/>
      <c r="BP1229" s="17"/>
      <c r="BQ1229" s="17"/>
      <c r="BR1229" s="17"/>
      <c r="BS1229" s="17"/>
      <c r="BT1229" s="33"/>
      <c r="BU1229" s="33"/>
    </row>
    <row r="1230" spans="58:73" ht="15">
      <c r="BF1230" s="17"/>
      <c r="BG1230" s="17"/>
      <c r="BH1230" s="17"/>
      <c r="BI1230" s="17"/>
      <c r="BJ1230" s="17"/>
      <c r="BK1230" s="17"/>
      <c r="BL1230" s="33"/>
      <c r="BM1230" s="33"/>
      <c r="BN1230" s="17"/>
      <c r="BO1230" s="17"/>
      <c r="BP1230" s="17"/>
      <c r="BQ1230" s="17"/>
      <c r="BR1230" s="17"/>
      <c r="BS1230" s="17"/>
      <c r="BT1230" s="33"/>
      <c r="BU1230" s="33"/>
    </row>
    <row r="1231" spans="58:73" ht="15">
      <c r="BF1231" s="17"/>
      <c r="BG1231" s="17"/>
      <c r="BH1231" s="17"/>
      <c r="BI1231" s="17"/>
      <c r="BJ1231" s="17"/>
      <c r="BK1231" s="17"/>
      <c r="BL1231" s="33"/>
      <c r="BM1231" s="33"/>
      <c r="BN1231" s="17"/>
      <c r="BO1231" s="17"/>
      <c r="BP1231" s="17"/>
      <c r="BQ1231" s="17"/>
      <c r="BR1231" s="17"/>
      <c r="BS1231" s="17"/>
      <c r="BT1231" s="33"/>
      <c r="BU1231" s="33"/>
    </row>
    <row r="1232" spans="58:73" ht="15">
      <c r="BF1232" s="17"/>
      <c r="BG1232" s="17"/>
      <c r="BH1232" s="17"/>
      <c r="BI1232" s="17"/>
      <c r="BJ1232" s="17"/>
      <c r="BK1232" s="17"/>
      <c r="BL1232" s="33"/>
      <c r="BM1232" s="33"/>
      <c r="BN1232" s="17"/>
      <c r="BO1232" s="17"/>
      <c r="BP1232" s="17"/>
      <c r="BQ1232" s="17"/>
      <c r="BR1232" s="17"/>
      <c r="BS1232" s="17"/>
      <c r="BT1232" s="33"/>
      <c r="BU1232" s="33"/>
    </row>
    <row r="1233" spans="58:73" ht="15">
      <c r="BF1233" s="17"/>
      <c r="BG1233" s="17"/>
      <c r="BH1233" s="17"/>
      <c r="BI1233" s="17"/>
      <c r="BJ1233" s="17"/>
      <c r="BK1233" s="17"/>
      <c r="BL1233" s="33"/>
      <c r="BM1233" s="33"/>
      <c r="BN1233" s="17"/>
      <c r="BO1233" s="17"/>
      <c r="BP1233" s="17"/>
      <c r="BQ1233" s="17"/>
      <c r="BR1233" s="17"/>
      <c r="BS1233" s="17"/>
      <c r="BT1233" s="33"/>
      <c r="BU1233" s="33"/>
    </row>
    <row r="1234" spans="58:73" ht="15">
      <c r="BF1234" s="17"/>
      <c r="BG1234" s="17"/>
      <c r="BH1234" s="17"/>
      <c r="BI1234" s="17"/>
      <c r="BJ1234" s="17"/>
      <c r="BK1234" s="17"/>
      <c r="BL1234" s="33"/>
      <c r="BM1234" s="33"/>
      <c r="BN1234" s="17"/>
      <c r="BO1234" s="17"/>
      <c r="BP1234" s="17"/>
      <c r="BQ1234" s="17"/>
      <c r="BR1234" s="17"/>
      <c r="BS1234" s="17"/>
      <c r="BT1234" s="33"/>
      <c r="BU1234" s="33"/>
    </row>
    <row r="1235" spans="58:73" ht="15">
      <c r="BF1235" s="17"/>
      <c r="BG1235" s="17"/>
      <c r="BH1235" s="17"/>
      <c r="BI1235" s="17"/>
      <c r="BJ1235" s="17"/>
      <c r="BK1235" s="17"/>
      <c r="BL1235" s="33"/>
      <c r="BM1235" s="33"/>
      <c r="BN1235" s="17"/>
      <c r="BO1235" s="17"/>
      <c r="BP1235" s="17"/>
      <c r="BQ1235" s="17"/>
      <c r="BR1235" s="17"/>
      <c r="BS1235" s="17"/>
      <c r="BT1235" s="33"/>
      <c r="BU1235" s="33"/>
    </row>
    <row r="1236" spans="58:73" ht="15">
      <c r="BF1236" s="17"/>
      <c r="BG1236" s="17"/>
      <c r="BH1236" s="17"/>
      <c r="BI1236" s="17"/>
      <c r="BJ1236" s="17"/>
      <c r="BK1236" s="17"/>
      <c r="BL1236" s="33"/>
      <c r="BM1236" s="33"/>
      <c r="BN1236" s="17"/>
      <c r="BO1236" s="17"/>
      <c r="BP1236" s="17"/>
      <c r="BQ1236" s="17"/>
      <c r="BR1236" s="17"/>
      <c r="BS1236" s="17"/>
      <c r="BT1236" s="33"/>
      <c r="BU1236" s="33"/>
    </row>
    <row r="1237" spans="58:73" ht="15">
      <c r="BF1237" s="17"/>
      <c r="BG1237" s="17"/>
      <c r="BH1237" s="17"/>
      <c r="BI1237" s="17"/>
      <c r="BJ1237" s="17"/>
      <c r="BK1237" s="17"/>
      <c r="BL1237" s="33"/>
      <c r="BM1237" s="33"/>
      <c r="BN1237" s="17"/>
      <c r="BO1237" s="17"/>
      <c r="BP1237" s="17"/>
      <c r="BQ1237" s="17"/>
      <c r="BR1237" s="17"/>
      <c r="BS1237" s="17"/>
      <c r="BT1237" s="33"/>
      <c r="BU1237" s="33"/>
    </row>
    <row r="1238" spans="58:73" ht="15">
      <c r="BF1238" s="17"/>
      <c r="BG1238" s="17"/>
      <c r="BH1238" s="17"/>
      <c r="BI1238" s="17"/>
      <c r="BJ1238" s="17"/>
      <c r="BK1238" s="17"/>
      <c r="BL1238" s="33"/>
      <c r="BM1238" s="33"/>
      <c r="BN1238" s="17"/>
      <c r="BO1238" s="17"/>
      <c r="BP1238" s="17"/>
      <c r="BQ1238" s="17"/>
      <c r="BR1238" s="17"/>
      <c r="BS1238" s="17"/>
      <c r="BT1238" s="33"/>
      <c r="BU1238" s="33"/>
    </row>
    <row r="1239" spans="58:73" ht="15">
      <c r="BF1239" s="17"/>
      <c r="BG1239" s="17"/>
      <c r="BH1239" s="17"/>
      <c r="BI1239" s="17"/>
      <c r="BJ1239" s="17"/>
      <c r="BK1239" s="17"/>
      <c r="BL1239" s="33"/>
      <c r="BM1239" s="33"/>
      <c r="BN1239" s="17"/>
      <c r="BO1239" s="17"/>
      <c r="BP1239" s="17"/>
      <c r="BQ1239" s="17"/>
      <c r="BR1239" s="17"/>
      <c r="BS1239" s="17"/>
      <c r="BT1239" s="33"/>
      <c r="BU1239" s="33"/>
    </row>
    <row r="1240" spans="58:73" ht="15">
      <c r="BF1240" s="17"/>
      <c r="BG1240" s="17"/>
      <c r="BH1240" s="17"/>
      <c r="BI1240" s="17"/>
      <c r="BJ1240" s="17"/>
      <c r="BK1240" s="17"/>
      <c r="BL1240" s="33"/>
      <c r="BM1240" s="33"/>
      <c r="BN1240" s="17"/>
      <c r="BO1240" s="17"/>
      <c r="BP1240" s="17"/>
      <c r="BQ1240" s="17"/>
      <c r="BR1240" s="17"/>
      <c r="BS1240" s="17"/>
      <c r="BT1240" s="33"/>
      <c r="BU1240" s="33"/>
    </row>
    <row r="1241" spans="58:73" ht="15">
      <c r="BF1241" s="17"/>
      <c r="BG1241" s="17"/>
      <c r="BH1241" s="17"/>
      <c r="BI1241" s="17"/>
      <c r="BJ1241" s="17"/>
      <c r="BK1241" s="17"/>
      <c r="BL1241" s="33"/>
      <c r="BM1241" s="33"/>
      <c r="BN1241" s="17"/>
      <c r="BO1241" s="17"/>
      <c r="BP1241" s="17"/>
      <c r="BQ1241" s="17"/>
      <c r="BR1241" s="17"/>
      <c r="BS1241" s="17"/>
      <c r="BT1241" s="33"/>
      <c r="BU1241" s="33"/>
    </row>
    <row r="1242" spans="58:73" ht="15">
      <c r="BF1242" s="17"/>
      <c r="BG1242" s="17"/>
      <c r="BH1242" s="17"/>
      <c r="BI1242" s="17"/>
      <c r="BJ1242" s="17"/>
      <c r="BK1242" s="17"/>
      <c r="BL1242" s="33"/>
      <c r="BM1242" s="33"/>
      <c r="BN1242" s="17"/>
      <c r="BO1242" s="17"/>
      <c r="BP1242" s="17"/>
      <c r="BQ1242" s="17"/>
      <c r="BR1242" s="17"/>
      <c r="BS1242" s="17"/>
      <c r="BT1242" s="33"/>
      <c r="BU1242" s="33"/>
    </row>
    <row r="1243" spans="58:73" ht="15">
      <c r="BF1243" s="17"/>
      <c r="BG1243" s="17"/>
      <c r="BH1243" s="17"/>
      <c r="BI1243" s="17"/>
      <c r="BJ1243" s="17"/>
      <c r="BK1243" s="17"/>
      <c r="BL1243" s="33"/>
      <c r="BM1243" s="33"/>
      <c r="BN1243" s="17"/>
      <c r="BO1243" s="17"/>
      <c r="BP1243" s="17"/>
      <c r="BQ1243" s="17"/>
      <c r="BR1243" s="17"/>
      <c r="BS1243" s="17"/>
      <c r="BT1243" s="33"/>
      <c r="BU1243" s="33"/>
    </row>
    <row r="1244" spans="58:73" ht="15">
      <c r="BF1244" s="17"/>
      <c r="BG1244" s="17"/>
      <c r="BH1244" s="17"/>
      <c r="BI1244" s="17"/>
      <c r="BJ1244" s="17"/>
      <c r="BK1244" s="17"/>
      <c r="BL1244" s="33"/>
      <c r="BM1244" s="33"/>
      <c r="BN1244" s="17"/>
      <c r="BO1244" s="17"/>
      <c r="BP1244" s="17"/>
      <c r="BQ1244" s="17"/>
      <c r="BR1244" s="17"/>
      <c r="BS1244" s="17"/>
      <c r="BT1244" s="33"/>
      <c r="BU1244" s="33"/>
    </row>
    <row r="1245" spans="58:73" ht="15">
      <c r="BF1245" s="17"/>
      <c r="BG1245" s="17"/>
      <c r="BH1245" s="17"/>
      <c r="BI1245" s="17"/>
      <c r="BJ1245" s="17"/>
      <c r="BK1245" s="17"/>
      <c r="BL1245" s="33"/>
      <c r="BM1245" s="33"/>
      <c r="BN1245" s="17"/>
      <c r="BO1245" s="17"/>
      <c r="BP1245" s="17"/>
      <c r="BQ1245" s="17"/>
      <c r="BR1245" s="17"/>
      <c r="BS1245" s="17"/>
      <c r="BT1245" s="33"/>
      <c r="BU1245" s="33"/>
    </row>
    <row r="1246" spans="58:73" ht="15">
      <c r="BF1246" s="17"/>
      <c r="BG1246" s="17"/>
      <c r="BH1246" s="17"/>
      <c r="BI1246" s="17"/>
      <c r="BJ1246" s="17"/>
      <c r="BK1246" s="17"/>
      <c r="BL1246" s="33"/>
      <c r="BM1246" s="33"/>
      <c r="BN1246" s="17"/>
      <c r="BO1246" s="17"/>
      <c r="BP1246" s="17"/>
      <c r="BQ1246" s="17"/>
      <c r="BR1246" s="17"/>
      <c r="BS1246" s="17"/>
      <c r="BT1246" s="33"/>
      <c r="BU1246" s="33"/>
    </row>
    <row r="1247" spans="58:73" ht="15">
      <c r="BF1247" s="17"/>
      <c r="BG1247" s="17"/>
      <c r="BH1247" s="17"/>
      <c r="BI1247" s="17"/>
      <c r="BJ1247" s="17"/>
      <c r="BK1247" s="17"/>
      <c r="BL1247" s="33"/>
      <c r="BM1247" s="33"/>
      <c r="BN1247" s="17"/>
      <c r="BO1247" s="17"/>
      <c r="BP1247" s="17"/>
      <c r="BQ1247" s="17"/>
      <c r="BR1247" s="17"/>
      <c r="BS1247" s="17"/>
      <c r="BT1247" s="33"/>
      <c r="BU1247" s="33"/>
    </row>
    <row r="1248" spans="58:73" ht="15">
      <c r="BF1248" s="17"/>
      <c r="BG1248" s="17"/>
      <c r="BH1248" s="17"/>
      <c r="BI1248" s="17"/>
      <c r="BJ1248" s="17"/>
      <c r="BK1248" s="17"/>
      <c r="BL1248" s="33"/>
      <c r="BM1248" s="33"/>
      <c r="BN1248" s="17"/>
      <c r="BO1248" s="17"/>
      <c r="BP1248" s="17"/>
      <c r="BQ1248" s="17"/>
      <c r="BR1248" s="17"/>
      <c r="BS1248" s="17"/>
      <c r="BT1248" s="33"/>
      <c r="BU1248" s="33"/>
    </row>
    <row r="1249" spans="58:73" ht="15">
      <c r="BF1249" s="17"/>
      <c r="BG1249" s="17"/>
      <c r="BH1249" s="17"/>
      <c r="BI1249" s="17"/>
      <c r="BJ1249" s="17"/>
      <c r="BK1249" s="17"/>
      <c r="BL1249" s="33"/>
      <c r="BM1249" s="33"/>
      <c r="BN1249" s="17"/>
      <c r="BO1249" s="17"/>
      <c r="BP1249" s="17"/>
      <c r="BQ1249" s="17"/>
      <c r="BR1249" s="17"/>
      <c r="BS1249" s="17"/>
      <c r="BT1249" s="33"/>
      <c r="BU1249" s="33"/>
    </row>
    <row r="1250" spans="58:73" ht="15">
      <c r="BF1250" s="17"/>
      <c r="BG1250" s="17"/>
      <c r="BH1250" s="17"/>
      <c r="BI1250" s="17"/>
      <c r="BJ1250" s="17"/>
      <c r="BK1250" s="17"/>
      <c r="BL1250" s="33"/>
      <c r="BM1250" s="33"/>
      <c r="BN1250" s="17"/>
      <c r="BO1250" s="17"/>
      <c r="BP1250" s="17"/>
      <c r="BQ1250" s="17"/>
      <c r="BR1250" s="17"/>
      <c r="BS1250" s="17"/>
      <c r="BT1250" s="33"/>
      <c r="BU1250" s="33"/>
    </row>
    <row r="1251" spans="58:73" ht="15">
      <c r="BF1251" s="17"/>
      <c r="BG1251" s="17"/>
      <c r="BH1251" s="17"/>
      <c r="BI1251" s="17"/>
      <c r="BJ1251" s="17"/>
      <c r="BK1251" s="17"/>
      <c r="BL1251" s="33"/>
      <c r="BM1251" s="33"/>
      <c r="BN1251" s="17"/>
      <c r="BO1251" s="17"/>
      <c r="BP1251" s="17"/>
      <c r="BQ1251" s="17"/>
      <c r="BR1251" s="17"/>
      <c r="BS1251" s="17"/>
      <c r="BT1251" s="33"/>
      <c r="BU1251" s="33"/>
    </row>
    <row r="1252" spans="58:73" ht="15">
      <c r="BF1252" s="17"/>
      <c r="BG1252" s="17"/>
      <c r="BH1252" s="17"/>
      <c r="BI1252" s="17"/>
      <c r="BJ1252" s="17"/>
      <c r="BK1252" s="17"/>
      <c r="BL1252" s="33"/>
      <c r="BM1252" s="33"/>
      <c r="BN1252" s="17"/>
      <c r="BO1252" s="17"/>
      <c r="BP1252" s="17"/>
      <c r="BQ1252" s="17"/>
      <c r="BR1252" s="17"/>
      <c r="BS1252" s="17"/>
      <c r="BT1252" s="33"/>
      <c r="BU1252" s="33"/>
    </row>
    <row r="1253" spans="58:73" ht="15">
      <c r="BF1253" s="17"/>
      <c r="BG1253" s="17"/>
      <c r="BH1253" s="17"/>
      <c r="BI1253" s="17"/>
      <c r="BJ1253" s="17"/>
      <c r="BK1253" s="17"/>
      <c r="BL1253" s="33"/>
      <c r="BM1253" s="33"/>
      <c r="BN1253" s="17"/>
      <c r="BO1253" s="17"/>
      <c r="BP1253" s="17"/>
      <c r="BQ1253" s="17"/>
      <c r="BR1253" s="17"/>
      <c r="BS1253" s="17"/>
      <c r="BT1253" s="33"/>
      <c r="BU1253" s="33"/>
    </row>
    <row r="1254" spans="58:73" ht="15">
      <c r="BF1254" s="17"/>
      <c r="BG1254" s="17"/>
      <c r="BH1254" s="17"/>
      <c r="BI1254" s="17"/>
      <c r="BJ1254" s="17"/>
      <c r="BK1254" s="17"/>
      <c r="BL1254" s="33"/>
      <c r="BM1254" s="33"/>
      <c r="BN1254" s="17"/>
      <c r="BO1254" s="17"/>
      <c r="BP1254" s="17"/>
      <c r="BQ1254" s="17"/>
      <c r="BR1254" s="17"/>
      <c r="BS1254" s="17"/>
      <c r="BT1254" s="33"/>
      <c r="BU1254" s="33"/>
    </row>
    <row r="1255" spans="58:73" ht="15">
      <c r="BF1255" s="17"/>
      <c r="BG1255" s="17"/>
      <c r="BH1255" s="17"/>
      <c r="BI1255" s="17"/>
      <c r="BJ1255" s="17"/>
      <c r="BK1255" s="17"/>
      <c r="BL1255" s="33"/>
      <c r="BM1255" s="33"/>
      <c r="BN1255" s="17"/>
      <c r="BO1255" s="17"/>
      <c r="BP1255" s="17"/>
      <c r="BQ1255" s="17"/>
      <c r="BR1255" s="17"/>
      <c r="BS1255" s="17"/>
      <c r="BT1255" s="33"/>
      <c r="BU1255" s="33"/>
    </row>
    <row r="1256" spans="58:73" ht="15">
      <c r="BF1256" s="17"/>
      <c r="BG1256" s="17"/>
      <c r="BH1256" s="17"/>
      <c r="BI1256" s="17"/>
      <c r="BJ1256" s="17"/>
      <c r="BK1256" s="17"/>
      <c r="BL1256" s="33"/>
      <c r="BM1256" s="33"/>
      <c r="BN1256" s="17"/>
      <c r="BO1256" s="17"/>
      <c r="BP1256" s="17"/>
      <c r="BQ1256" s="17"/>
      <c r="BR1256" s="17"/>
      <c r="BS1256" s="17"/>
      <c r="BT1256" s="33"/>
      <c r="BU1256" s="33"/>
    </row>
    <row r="1257" spans="58:73" ht="15">
      <c r="BF1257" s="17"/>
      <c r="BG1257" s="17"/>
      <c r="BH1257" s="17"/>
      <c r="BI1257" s="17"/>
      <c r="BJ1257" s="17"/>
      <c r="BK1257" s="17"/>
      <c r="BL1257" s="33"/>
      <c r="BM1257" s="33"/>
      <c r="BN1257" s="17"/>
      <c r="BO1257" s="17"/>
      <c r="BP1257" s="17"/>
      <c r="BQ1257" s="17"/>
      <c r="BR1257" s="17"/>
      <c r="BS1257" s="17"/>
      <c r="BT1257" s="33"/>
      <c r="BU1257" s="33"/>
    </row>
    <row r="1258" spans="58:73" ht="15">
      <c r="BF1258" s="17"/>
      <c r="BG1258" s="17"/>
      <c r="BH1258" s="17"/>
      <c r="BI1258" s="17"/>
      <c r="BJ1258" s="17"/>
      <c r="BK1258" s="17"/>
      <c r="BL1258" s="33"/>
      <c r="BM1258" s="33"/>
      <c r="BN1258" s="17"/>
      <c r="BO1258" s="17"/>
      <c r="BP1258" s="17"/>
      <c r="BQ1258" s="17"/>
      <c r="BR1258" s="17"/>
      <c r="BS1258" s="17"/>
      <c r="BT1258" s="33"/>
      <c r="BU1258" s="33"/>
    </row>
    <row r="1259" spans="58:73" ht="15">
      <c r="BF1259" s="17"/>
      <c r="BG1259" s="17"/>
      <c r="BH1259" s="17"/>
      <c r="BI1259" s="17"/>
      <c r="BJ1259" s="17"/>
      <c r="BK1259" s="17"/>
      <c r="BL1259" s="33"/>
      <c r="BM1259" s="33"/>
      <c r="BN1259" s="17"/>
      <c r="BO1259" s="17"/>
      <c r="BP1259" s="17"/>
      <c r="BQ1259" s="17"/>
      <c r="BR1259" s="17"/>
      <c r="BS1259" s="17"/>
      <c r="BT1259" s="33"/>
      <c r="BU1259" s="33"/>
    </row>
    <row r="1260" spans="58:73" ht="15">
      <c r="BF1260" s="17"/>
      <c r="BG1260" s="17"/>
      <c r="BH1260" s="17"/>
      <c r="BI1260" s="17"/>
      <c r="BJ1260" s="17"/>
      <c r="BK1260" s="17"/>
      <c r="BL1260" s="33"/>
      <c r="BM1260" s="33"/>
      <c r="BN1260" s="17"/>
      <c r="BO1260" s="17"/>
      <c r="BP1260" s="17"/>
      <c r="BQ1260" s="17"/>
      <c r="BR1260" s="17"/>
      <c r="BS1260" s="17"/>
      <c r="BT1260" s="33"/>
      <c r="BU1260" s="33"/>
    </row>
    <row r="1261" spans="58:73" ht="15">
      <c r="BF1261" s="17"/>
      <c r="BG1261" s="17"/>
      <c r="BH1261" s="17"/>
      <c r="BI1261" s="17"/>
      <c r="BJ1261" s="17"/>
      <c r="BK1261" s="17"/>
      <c r="BL1261" s="33"/>
      <c r="BM1261" s="33"/>
      <c r="BN1261" s="17"/>
      <c r="BO1261" s="17"/>
      <c r="BP1261" s="17"/>
      <c r="BQ1261" s="17"/>
      <c r="BR1261" s="17"/>
      <c r="BS1261" s="17"/>
      <c r="BT1261" s="33"/>
      <c r="BU1261" s="33"/>
    </row>
    <row r="1262" spans="58:73" ht="15">
      <c r="BF1262" s="17"/>
      <c r="BG1262" s="17"/>
      <c r="BH1262" s="17"/>
      <c r="BI1262" s="17"/>
      <c r="BJ1262" s="17"/>
      <c r="BK1262" s="17"/>
      <c r="BL1262" s="33"/>
      <c r="BM1262" s="33"/>
      <c r="BN1262" s="17"/>
      <c r="BO1262" s="17"/>
      <c r="BP1262" s="17"/>
      <c r="BQ1262" s="17"/>
      <c r="BR1262" s="17"/>
      <c r="BS1262" s="17"/>
      <c r="BT1262" s="33"/>
      <c r="BU1262" s="33"/>
    </row>
    <row r="1263" spans="58:73" ht="15">
      <c r="BF1263" s="17"/>
      <c r="BG1263" s="17"/>
      <c r="BH1263" s="17"/>
      <c r="BI1263" s="17"/>
      <c r="BJ1263" s="17"/>
      <c r="BK1263" s="17"/>
      <c r="BL1263" s="33"/>
      <c r="BM1263" s="33"/>
      <c r="BN1263" s="17"/>
      <c r="BO1263" s="17"/>
      <c r="BP1263" s="17"/>
      <c r="BQ1263" s="17"/>
      <c r="BR1263" s="17"/>
      <c r="BS1263" s="17"/>
      <c r="BT1263" s="33"/>
      <c r="BU1263" s="33"/>
    </row>
    <row r="1264" spans="58:73" ht="15">
      <c r="BF1264" s="17"/>
      <c r="BG1264" s="17"/>
      <c r="BH1264" s="17"/>
      <c r="BI1264" s="17"/>
      <c r="BJ1264" s="17"/>
      <c r="BK1264" s="17"/>
      <c r="BL1264" s="33"/>
      <c r="BM1264" s="33"/>
      <c r="BN1264" s="17"/>
      <c r="BO1264" s="17"/>
      <c r="BP1264" s="17"/>
      <c r="BQ1264" s="17"/>
      <c r="BR1264" s="17"/>
      <c r="BS1264" s="17"/>
      <c r="BT1264" s="33"/>
      <c r="BU1264" s="33"/>
    </row>
    <row r="1265" spans="58:73" ht="15">
      <c r="BF1265" s="17"/>
      <c r="BG1265" s="17"/>
      <c r="BH1265" s="17"/>
      <c r="BI1265" s="17"/>
      <c r="BJ1265" s="17"/>
      <c r="BK1265" s="17"/>
      <c r="BL1265" s="33"/>
      <c r="BM1265" s="33"/>
      <c r="BN1265" s="17"/>
      <c r="BO1265" s="17"/>
      <c r="BP1265" s="17"/>
      <c r="BQ1265" s="17"/>
      <c r="BR1265" s="17"/>
      <c r="BS1265" s="17"/>
      <c r="BT1265" s="33"/>
      <c r="BU1265" s="33"/>
    </row>
    <row r="1266" spans="58:73" ht="15">
      <c r="BF1266" s="17"/>
      <c r="BG1266" s="17"/>
      <c r="BH1266" s="17"/>
      <c r="BI1266" s="17"/>
      <c r="BJ1266" s="17"/>
      <c r="BK1266" s="17"/>
      <c r="BL1266" s="33"/>
      <c r="BM1266" s="33"/>
      <c r="BN1266" s="17"/>
      <c r="BO1266" s="17"/>
      <c r="BP1266" s="17"/>
      <c r="BQ1266" s="17"/>
      <c r="BR1266" s="17"/>
      <c r="BS1266" s="17"/>
      <c r="BT1266" s="33"/>
      <c r="BU1266" s="33"/>
    </row>
    <row r="1267" spans="58:73" ht="15">
      <c r="BF1267" s="17"/>
      <c r="BG1267" s="17"/>
      <c r="BH1267" s="17"/>
      <c r="BI1267" s="17"/>
      <c r="BJ1267" s="17"/>
      <c r="BK1267" s="17"/>
      <c r="BL1267" s="33"/>
      <c r="BM1267" s="33"/>
      <c r="BN1267" s="17"/>
      <c r="BO1267" s="17"/>
      <c r="BP1267" s="17"/>
      <c r="BQ1267" s="17"/>
      <c r="BR1267" s="17"/>
      <c r="BS1267" s="17"/>
      <c r="BT1267" s="33"/>
      <c r="BU1267" s="33"/>
    </row>
    <row r="1268" spans="58:73" ht="15">
      <c r="BF1268" s="17"/>
      <c r="BG1268" s="17"/>
      <c r="BH1268" s="17"/>
      <c r="BI1268" s="17"/>
      <c r="BJ1268" s="17"/>
      <c r="BK1268" s="17"/>
      <c r="BL1268" s="33"/>
      <c r="BM1268" s="33"/>
      <c r="BN1268" s="17"/>
      <c r="BO1268" s="17"/>
      <c r="BP1268" s="17"/>
      <c r="BQ1268" s="17"/>
      <c r="BR1268" s="17"/>
      <c r="BS1268" s="17"/>
      <c r="BT1268" s="33"/>
      <c r="BU1268" s="33"/>
    </row>
    <row r="1269" spans="58:73" ht="15">
      <c r="BF1269" s="17"/>
      <c r="BG1269" s="17"/>
      <c r="BH1269" s="17"/>
      <c r="BI1269" s="17"/>
      <c r="BJ1269" s="17"/>
      <c r="BK1269" s="17"/>
      <c r="BL1269" s="33"/>
      <c r="BM1269" s="33"/>
      <c r="BN1269" s="17"/>
      <c r="BO1269" s="17"/>
      <c r="BP1269" s="17"/>
      <c r="BQ1269" s="17"/>
      <c r="BR1269" s="17"/>
      <c r="BS1269" s="17"/>
      <c r="BT1269" s="33"/>
      <c r="BU1269" s="33"/>
    </row>
    <row r="1270" spans="58:73" ht="15">
      <c r="BF1270" s="17"/>
      <c r="BG1270" s="17"/>
      <c r="BH1270" s="17"/>
      <c r="BI1270" s="17"/>
      <c r="BJ1270" s="17"/>
      <c r="BK1270" s="17"/>
      <c r="BL1270" s="33"/>
      <c r="BM1270" s="33"/>
      <c r="BN1270" s="17"/>
      <c r="BO1270" s="17"/>
      <c r="BP1270" s="17"/>
      <c r="BQ1270" s="17"/>
      <c r="BR1270" s="17"/>
      <c r="BS1270" s="17"/>
      <c r="BT1270" s="33"/>
      <c r="BU1270" s="33"/>
    </row>
    <row r="1271" spans="58:73" ht="15">
      <c r="BF1271" s="17"/>
      <c r="BG1271" s="17"/>
      <c r="BH1271" s="17"/>
      <c r="BI1271" s="17"/>
      <c r="BJ1271" s="17"/>
      <c r="BK1271" s="17"/>
      <c r="BL1271" s="33"/>
      <c r="BM1271" s="33"/>
      <c r="BN1271" s="17"/>
      <c r="BO1271" s="17"/>
      <c r="BP1271" s="17"/>
      <c r="BQ1271" s="17"/>
      <c r="BR1271" s="17"/>
      <c r="BS1271" s="17"/>
      <c r="BT1271" s="33"/>
      <c r="BU1271" s="33"/>
    </row>
    <row r="1272" spans="58:73" ht="15">
      <c r="BF1272" s="17"/>
      <c r="BG1272" s="17"/>
      <c r="BH1272" s="17"/>
      <c r="BI1272" s="17"/>
      <c r="BJ1272" s="17"/>
      <c r="BK1272" s="17"/>
      <c r="BL1272" s="33"/>
      <c r="BM1272" s="33"/>
      <c r="BN1272" s="17"/>
      <c r="BO1272" s="17"/>
      <c r="BP1272" s="17"/>
      <c r="BQ1272" s="17"/>
      <c r="BR1272" s="17"/>
      <c r="BS1272" s="17"/>
      <c r="BT1272" s="33"/>
      <c r="BU1272" s="33"/>
    </row>
    <row r="1273" spans="58:73" ht="15">
      <c r="BF1273" s="17"/>
      <c r="BG1273" s="17"/>
      <c r="BH1273" s="17"/>
      <c r="BI1273" s="17"/>
      <c r="BJ1273" s="17"/>
      <c r="BK1273" s="17"/>
      <c r="BL1273" s="33"/>
      <c r="BM1273" s="33"/>
      <c r="BN1273" s="17"/>
      <c r="BO1273" s="17"/>
      <c r="BP1273" s="17"/>
      <c r="BQ1273" s="17"/>
      <c r="BR1273" s="17"/>
      <c r="BS1273" s="17"/>
      <c r="BT1273" s="33"/>
      <c r="BU1273" s="33"/>
    </row>
    <row r="1274" spans="58:73" ht="15">
      <c r="BF1274" s="17"/>
      <c r="BG1274" s="17"/>
      <c r="BH1274" s="17"/>
      <c r="BI1274" s="17"/>
      <c r="BJ1274" s="17"/>
      <c r="BK1274" s="17"/>
      <c r="BL1274" s="33"/>
      <c r="BM1274" s="33"/>
      <c r="BN1274" s="17"/>
      <c r="BO1274" s="17"/>
      <c r="BP1274" s="17"/>
      <c r="BQ1274" s="17"/>
      <c r="BR1274" s="17"/>
      <c r="BS1274" s="17"/>
      <c r="BT1274" s="33"/>
      <c r="BU1274" s="33"/>
    </row>
    <row r="1275" spans="58:73" ht="15">
      <c r="BF1275" s="17"/>
      <c r="BG1275" s="17"/>
      <c r="BH1275" s="17"/>
      <c r="BI1275" s="17"/>
      <c r="BJ1275" s="17"/>
      <c r="BK1275" s="17"/>
      <c r="BL1275" s="33"/>
      <c r="BM1275" s="33"/>
      <c r="BN1275" s="17"/>
      <c r="BO1275" s="17"/>
      <c r="BP1275" s="17"/>
      <c r="BQ1275" s="17"/>
      <c r="BR1275" s="17"/>
      <c r="BS1275" s="17"/>
      <c r="BT1275" s="33"/>
      <c r="BU1275" s="33"/>
    </row>
    <row r="1276" spans="58:73" ht="15">
      <c r="BF1276" s="17"/>
      <c r="BG1276" s="17"/>
      <c r="BH1276" s="17"/>
      <c r="BI1276" s="17"/>
      <c r="BJ1276" s="17"/>
      <c r="BK1276" s="17"/>
      <c r="BL1276" s="33"/>
      <c r="BM1276" s="33"/>
      <c r="BN1276" s="17"/>
      <c r="BO1276" s="17"/>
      <c r="BP1276" s="17"/>
      <c r="BQ1276" s="17"/>
      <c r="BR1276" s="17"/>
      <c r="BS1276" s="17"/>
      <c r="BT1276" s="33"/>
      <c r="BU1276" s="33"/>
    </row>
    <row r="1277" spans="58:73" ht="15">
      <c r="BF1277" s="17"/>
      <c r="BG1277" s="17"/>
      <c r="BH1277" s="17"/>
      <c r="BI1277" s="17"/>
      <c r="BJ1277" s="17"/>
      <c r="BK1277" s="17"/>
      <c r="BL1277" s="33"/>
      <c r="BM1277" s="33"/>
      <c r="BN1277" s="17"/>
      <c r="BO1277" s="17"/>
      <c r="BP1277" s="17"/>
      <c r="BQ1277" s="17"/>
      <c r="BR1277" s="17"/>
      <c r="BS1277" s="17"/>
      <c r="BT1277" s="33"/>
      <c r="BU1277" s="33"/>
    </row>
    <row r="1278" spans="58:73" ht="15">
      <c r="BF1278" s="17"/>
      <c r="BG1278" s="17"/>
      <c r="BH1278" s="17"/>
      <c r="BI1278" s="17"/>
      <c r="BJ1278" s="17"/>
      <c r="BK1278" s="17"/>
      <c r="BL1278" s="33"/>
      <c r="BM1278" s="33"/>
      <c r="BN1278" s="17"/>
      <c r="BO1278" s="17"/>
      <c r="BP1278" s="17"/>
      <c r="BQ1278" s="17"/>
      <c r="BR1278" s="17"/>
      <c r="BS1278" s="17"/>
      <c r="BT1278" s="33"/>
      <c r="BU1278" s="33"/>
    </row>
    <row r="1279" spans="58:73" ht="15">
      <c r="BF1279" s="17"/>
      <c r="BG1279" s="17"/>
      <c r="BH1279" s="17"/>
      <c r="BI1279" s="17"/>
      <c r="BJ1279" s="17"/>
      <c r="BK1279" s="17"/>
      <c r="BL1279" s="33"/>
      <c r="BM1279" s="33"/>
      <c r="BN1279" s="17"/>
      <c r="BO1279" s="17"/>
      <c r="BP1279" s="17"/>
      <c r="BQ1279" s="17"/>
      <c r="BR1279" s="17"/>
      <c r="BS1279" s="17"/>
      <c r="BT1279" s="33"/>
      <c r="BU1279" s="33"/>
    </row>
    <row r="1280" spans="58:73" ht="15">
      <c r="BF1280" s="17"/>
      <c r="BG1280" s="17"/>
      <c r="BH1280" s="17"/>
      <c r="BI1280" s="17"/>
      <c r="BJ1280" s="17"/>
      <c r="BK1280" s="17"/>
      <c r="BL1280" s="33"/>
      <c r="BM1280" s="33"/>
      <c r="BN1280" s="17"/>
      <c r="BO1280" s="17"/>
      <c r="BP1280" s="17"/>
      <c r="BQ1280" s="17"/>
      <c r="BR1280" s="17"/>
      <c r="BS1280" s="17"/>
      <c r="BT1280" s="33"/>
      <c r="BU1280" s="33"/>
    </row>
    <row r="1281" spans="58:73" ht="15">
      <c r="BF1281" s="17"/>
      <c r="BG1281" s="17"/>
      <c r="BH1281" s="17"/>
      <c r="BI1281" s="17"/>
      <c r="BJ1281" s="17"/>
      <c r="BK1281" s="17"/>
      <c r="BL1281" s="33"/>
      <c r="BM1281" s="33"/>
      <c r="BN1281" s="17"/>
      <c r="BO1281" s="17"/>
      <c r="BP1281" s="17"/>
      <c r="BQ1281" s="17"/>
      <c r="BR1281" s="17"/>
      <c r="BS1281" s="17"/>
      <c r="BT1281" s="33"/>
      <c r="BU1281" s="33"/>
    </row>
    <row r="1282" spans="58:73" ht="15">
      <c r="BF1282" s="17"/>
      <c r="BG1282" s="17"/>
      <c r="BH1282" s="17"/>
      <c r="BI1282" s="17"/>
      <c r="BJ1282" s="17"/>
      <c r="BK1282" s="17"/>
      <c r="BL1282" s="33"/>
      <c r="BM1282" s="33"/>
      <c r="BN1282" s="17"/>
      <c r="BO1282" s="17"/>
      <c r="BP1282" s="17"/>
      <c r="BQ1282" s="17"/>
      <c r="BR1282" s="17"/>
      <c r="BS1282" s="17"/>
      <c r="BT1282" s="33"/>
      <c r="BU1282" s="33"/>
    </row>
    <row r="1283" spans="58:73" ht="15">
      <c r="BF1283" s="17"/>
      <c r="BG1283" s="17"/>
      <c r="BH1283" s="17"/>
      <c r="BI1283" s="17"/>
      <c r="BJ1283" s="17"/>
      <c r="BK1283" s="17"/>
      <c r="BL1283" s="33"/>
      <c r="BM1283" s="33"/>
      <c r="BN1283" s="17"/>
      <c r="BO1283" s="17"/>
      <c r="BP1283" s="17"/>
      <c r="BQ1283" s="17"/>
      <c r="BR1283" s="17"/>
      <c r="BS1283" s="17"/>
      <c r="BT1283" s="33"/>
      <c r="BU1283" s="33"/>
    </row>
    <row r="1284" spans="58:73" ht="15">
      <c r="BF1284" s="17"/>
      <c r="BG1284" s="17"/>
      <c r="BH1284" s="17"/>
      <c r="BI1284" s="17"/>
      <c r="BJ1284" s="17"/>
      <c r="BK1284" s="17"/>
      <c r="BL1284" s="33"/>
      <c r="BM1284" s="33"/>
      <c r="BN1284" s="17"/>
      <c r="BO1284" s="17"/>
      <c r="BP1284" s="17"/>
      <c r="BQ1284" s="17"/>
      <c r="BR1284" s="17"/>
      <c r="BS1284" s="17"/>
      <c r="BT1284" s="33"/>
      <c r="BU1284" s="33"/>
    </row>
    <row r="1285" spans="58:73" ht="15">
      <c r="BF1285" s="17"/>
      <c r="BG1285" s="17"/>
      <c r="BH1285" s="17"/>
      <c r="BI1285" s="17"/>
      <c r="BJ1285" s="17"/>
      <c r="BK1285" s="17"/>
      <c r="BL1285" s="33"/>
      <c r="BM1285" s="33"/>
      <c r="BN1285" s="17"/>
      <c r="BO1285" s="17"/>
      <c r="BP1285" s="17"/>
      <c r="BQ1285" s="17"/>
      <c r="BR1285" s="17"/>
      <c r="BS1285" s="17"/>
      <c r="BT1285" s="33"/>
      <c r="BU1285" s="33"/>
    </row>
    <row r="1286" spans="58:73" ht="15">
      <c r="BF1286" s="17"/>
      <c r="BG1286" s="17"/>
      <c r="BH1286" s="17"/>
      <c r="BI1286" s="17"/>
      <c r="BJ1286" s="17"/>
      <c r="BK1286" s="17"/>
      <c r="BL1286" s="33"/>
      <c r="BM1286" s="33"/>
      <c r="BN1286" s="17"/>
      <c r="BO1286" s="17"/>
      <c r="BP1286" s="17"/>
      <c r="BQ1286" s="17"/>
      <c r="BR1286" s="17"/>
      <c r="BS1286" s="17"/>
      <c r="BT1286" s="33"/>
      <c r="BU1286" s="33"/>
    </row>
    <row r="1287" spans="58:73" ht="15">
      <c r="BF1287" s="17"/>
      <c r="BG1287" s="17"/>
      <c r="BH1287" s="17"/>
      <c r="BI1287" s="17"/>
      <c r="BJ1287" s="17"/>
      <c r="BK1287" s="17"/>
      <c r="BL1287" s="33"/>
      <c r="BM1287" s="33"/>
      <c r="BN1287" s="17"/>
      <c r="BO1287" s="17"/>
      <c r="BP1287" s="17"/>
      <c r="BQ1287" s="17"/>
      <c r="BR1287" s="17"/>
      <c r="BS1287" s="17"/>
      <c r="BT1287" s="33"/>
      <c r="BU1287" s="33"/>
    </row>
    <row r="1288" spans="58:73" ht="15">
      <c r="BF1288" s="17"/>
      <c r="BG1288" s="17"/>
      <c r="BH1288" s="17"/>
      <c r="BI1288" s="17"/>
      <c r="BJ1288" s="17"/>
      <c r="BK1288" s="17"/>
      <c r="BL1288" s="33"/>
      <c r="BM1288" s="33"/>
      <c r="BN1288" s="17"/>
      <c r="BO1288" s="17"/>
      <c r="BP1288" s="17"/>
      <c r="BQ1288" s="17"/>
      <c r="BR1288" s="17"/>
      <c r="BS1288" s="17"/>
      <c r="BT1288" s="33"/>
      <c r="BU1288" s="33"/>
    </row>
    <row r="1289" spans="58:73" ht="15">
      <c r="BF1289" s="17"/>
      <c r="BG1289" s="17"/>
      <c r="BH1289" s="17"/>
      <c r="BI1289" s="17"/>
      <c r="BJ1289" s="17"/>
      <c r="BK1289" s="17"/>
      <c r="BL1289" s="33"/>
      <c r="BM1289" s="33"/>
      <c r="BN1289" s="17"/>
      <c r="BO1289" s="17"/>
      <c r="BP1289" s="17"/>
      <c r="BQ1289" s="17"/>
      <c r="BR1289" s="17"/>
      <c r="BS1289" s="17"/>
      <c r="BT1289" s="33"/>
      <c r="BU1289" s="33"/>
    </row>
    <row r="1290" spans="58:73" ht="15">
      <c r="BF1290" s="17"/>
      <c r="BG1290" s="17"/>
      <c r="BH1290" s="17"/>
      <c r="BI1290" s="17"/>
      <c r="BJ1290" s="17"/>
      <c r="BK1290" s="17"/>
      <c r="BL1290" s="33"/>
      <c r="BM1290" s="33"/>
      <c r="BN1290" s="17"/>
      <c r="BO1290" s="17"/>
      <c r="BP1290" s="17"/>
      <c r="BQ1290" s="17"/>
      <c r="BR1290" s="17"/>
      <c r="BS1290" s="17"/>
      <c r="BT1290" s="33"/>
      <c r="BU1290" s="33"/>
    </row>
    <row r="1291" spans="58:73" ht="15">
      <c r="BF1291" s="17"/>
      <c r="BG1291" s="17"/>
      <c r="BH1291" s="17"/>
      <c r="BI1291" s="17"/>
      <c r="BJ1291" s="17"/>
      <c r="BK1291" s="17"/>
      <c r="BL1291" s="33"/>
      <c r="BM1291" s="33"/>
      <c r="BN1291" s="17"/>
      <c r="BO1291" s="17"/>
      <c r="BP1291" s="17"/>
      <c r="BQ1291" s="17"/>
      <c r="BR1291" s="17"/>
      <c r="BS1291" s="17"/>
      <c r="BT1291" s="33"/>
      <c r="BU1291" s="33"/>
    </row>
    <row r="1292" spans="58:73" ht="15">
      <c r="BF1292" s="17"/>
      <c r="BG1292" s="17"/>
      <c r="BH1292" s="17"/>
      <c r="BI1292" s="17"/>
      <c r="BJ1292" s="17"/>
      <c r="BK1292" s="17"/>
      <c r="BL1292" s="33"/>
      <c r="BM1292" s="33"/>
      <c r="BN1292" s="17"/>
      <c r="BO1292" s="17"/>
      <c r="BP1292" s="17"/>
      <c r="BQ1292" s="17"/>
      <c r="BR1292" s="17"/>
      <c r="BS1292" s="17"/>
      <c r="BT1292" s="33"/>
      <c r="BU1292" s="33"/>
    </row>
    <row r="1293" spans="58:73" ht="15">
      <c r="BF1293" s="17"/>
      <c r="BG1293" s="17"/>
      <c r="BH1293" s="17"/>
      <c r="BI1293" s="17"/>
      <c r="BJ1293" s="17"/>
      <c r="BK1293" s="17"/>
      <c r="BL1293" s="33"/>
      <c r="BM1293" s="33"/>
      <c r="BN1293" s="17"/>
      <c r="BO1293" s="17"/>
      <c r="BP1293" s="17"/>
      <c r="BQ1293" s="17"/>
      <c r="BR1293" s="17"/>
      <c r="BS1293" s="17"/>
      <c r="BT1293" s="33"/>
      <c r="BU1293" s="33"/>
    </row>
    <row r="1294" spans="58:73" ht="15">
      <c r="BF1294" s="17"/>
      <c r="BG1294" s="17"/>
      <c r="BH1294" s="17"/>
      <c r="BI1294" s="17"/>
      <c r="BJ1294" s="17"/>
      <c r="BK1294" s="17"/>
      <c r="BL1294" s="33"/>
      <c r="BM1294" s="33"/>
      <c r="BN1294" s="17"/>
      <c r="BO1294" s="17"/>
      <c r="BP1294" s="17"/>
      <c r="BQ1294" s="17"/>
      <c r="BR1294" s="17"/>
      <c r="BS1294" s="17"/>
      <c r="BT1294" s="33"/>
      <c r="BU1294" s="33"/>
    </row>
    <row r="1295" spans="58:73" ht="15">
      <c r="BF1295" s="17"/>
      <c r="BG1295" s="17"/>
      <c r="BH1295" s="17"/>
      <c r="BI1295" s="17"/>
      <c r="BJ1295" s="17"/>
      <c r="BK1295" s="17"/>
      <c r="BL1295" s="33"/>
      <c r="BM1295" s="33"/>
      <c r="BN1295" s="17"/>
      <c r="BO1295" s="17"/>
      <c r="BP1295" s="17"/>
      <c r="BQ1295" s="17"/>
      <c r="BR1295" s="17"/>
      <c r="BS1295" s="17"/>
      <c r="BT1295" s="33"/>
      <c r="BU1295" s="33"/>
    </row>
    <row r="1296" spans="58:73" ht="15">
      <c r="BF1296" s="17"/>
      <c r="BG1296" s="17"/>
      <c r="BH1296" s="17"/>
      <c r="BI1296" s="17"/>
      <c r="BJ1296" s="17"/>
      <c r="BK1296" s="17"/>
      <c r="BL1296" s="33"/>
      <c r="BM1296" s="33"/>
      <c r="BN1296" s="17"/>
      <c r="BO1296" s="17"/>
      <c r="BP1296" s="17"/>
      <c r="BQ1296" s="17"/>
      <c r="BR1296" s="17"/>
      <c r="BS1296" s="17"/>
      <c r="BT1296" s="33"/>
      <c r="BU1296" s="33"/>
    </row>
    <row r="1297" spans="58:73" ht="15">
      <c r="BF1297" s="17"/>
      <c r="BG1297" s="17"/>
      <c r="BH1297" s="17"/>
      <c r="BI1297" s="17"/>
      <c r="BJ1297" s="17"/>
      <c r="BK1297" s="17"/>
      <c r="BL1297" s="33"/>
      <c r="BM1297" s="33"/>
      <c r="BN1297" s="17"/>
      <c r="BO1297" s="17"/>
      <c r="BP1297" s="17"/>
      <c r="BQ1297" s="17"/>
      <c r="BR1297" s="17"/>
      <c r="BS1297" s="17"/>
      <c r="BT1297" s="33"/>
      <c r="BU1297" s="33"/>
    </row>
    <row r="1298" spans="58:73" ht="15">
      <c r="BF1298" s="17"/>
      <c r="BG1298" s="17"/>
      <c r="BH1298" s="17"/>
      <c r="BI1298" s="17"/>
      <c r="BJ1298" s="17"/>
      <c r="BK1298" s="17"/>
      <c r="BL1298" s="33"/>
      <c r="BM1298" s="33"/>
      <c r="BN1298" s="17"/>
      <c r="BO1298" s="17"/>
      <c r="BP1298" s="17"/>
      <c r="BQ1298" s="17"/>
      <c r="BR1298" s="17"/>
      <c r="BS1298" s="17"/>
      <c r="BT1298" s="33"/>
      <c r="BU1298" s="33"/>
    </row>
    <row r="1299" spans="58:73" ht="15">
      <c r="BF1299" s="17"/>
      <c r="BG1299" s="17"/>
      <c r="BH1299" s="17"/>
      <c r="BI1299" s="17"/>
      <c r="BJ1299" s="17"/>
      <c r="BK1299" s="17"/>
      <c r="BL1299" s="33"/>
      <c r="BM1299" s="33"/>
      <c r="BN1299" s="17"/>
      <c r="BO1299" s="17"/>
      <c r="BP1299" s="17"/>
      <c r="BQ1299" s="17"/>
      <c r="BR1299" s="17"/>
      <c r="BS1299" s="17"/>
      <c r="BT1299" s="33"/>
      <c r="BU1299" s="33"/>
    </row>
    <row r="1300" spans="58:73" ht="15">
      <c r="BF1300" s="17"/>
      <c r="BG1300" s="17"/>
      <c r="BH1300" s="17"/>
      <c r="BI1300" s="17"/>
      <c r="BJ1300" s="17"/>
      <c r="BK1300" s="17"/>
      <c r="BL1300" s="33"/>
      <c r="BM1300" s="33"/>
      <c r="BN1300" s="17"/>
      <c r="BO1300" s="17"/>
      <c r="BP1300" s="17"/>
      <c r="BQ1300" s="17"/>
      <c r="BR1300" s="17"/>
      <c r="BS1300" s="17"/>
      <c r="BT1300" s="33"/>
      <c r="BU1300" s="33"/>
    </row>
    <row r="1301" spans="58:73" ht="15">
      <c r="BF1301" s="17"/>
      <c r="BG1301" s="17"/>
      <c r="BH1301" s="17"/>
      <c r="BI1301" s="17"/>
      <c r="BJ1301" s="17"/>
      <c r="BK1301" s="17"/>
      <c r="BL1301" s="33"/>
      <c r="BM1301" s="33"/>
      <c r="BN1301" s="17"/>
      <c r="BO1301" s="17"/>
      <c r="BP1301" s="17"/>
      <c r="BQ1301" s="17"/>
      <c r="BR1301" s="17"/>
      <c r="BS1301" s="17"/>
      <c r="BT1301" s="33"/>
      <c r="BU1301" s="33"/>
    </row>
    <row r="1302" spans="58:73" ht="15">
      <c r="BF1302" s="17"/>
      <c r="BG1302" s="17"/>
      <c r="BH1302" s="17"/>
      <c r="BI1302" s="17"/>
      <c r="BJ1302" s="17"/>
      <c r="BK1302" s="17"/>
      <c r="BL1302" s="33"/>
      <c r="BM1302" s="33"/>
      <c r="BN1302" s="17"/>
      <c r="BO1302" s="17"/>
      <c r="BP1302" s="17"/>
      <c r="BQ1302" s="17"/>
      <c r="BR1302" s="17"/>
      <c r="BS1302" s="17"/>
      <c r="BT1302" s="33"/>
      <c r="BU1302" s="33"/>
    </row>
    <row r="1303" spans="58:73" ht="15">
      <c r="BF1303" s="17"/>
      <c r="BG1303" s="17"/>
      <c r="BH1303" s="17"/>
      <c r="BI1303" s="17"/>
      <c r="BJ1303" s="17"/>
      <c r="BK1303" s="17"/>
      <c r="BL1303" s="33"/>
      <c r="BM1303" s="33"/>
      <c r="BN1303" s="17"/>
      <c r="BO1303" s="17"/>
      <c r="BP1303" s="17"/>
      <c r="BQ1303" s="17"/>
      <c r="BR1303" s="17"/>
      <c r="BS1303" s="17"/>
      <c r="BT1303" s="33"/>
      <c r="BU1303" s="33"/>
    </row>
    <row r="1304" spans="58:73" ht="15">
      <c r="BF1304" s="17"/>
      <c r="BG1304" s="17"/>
      <c r="BH1304" s="17"/>
      <c r="BI1304" s="17"/>
      <c r="BJ1304" s="17"/>
      <c r="BK1304" s="17"/>
      <c r="BL1304" s="33"/>
      <c r="BM1304" s="33"/>
      <c r="BN1304" s="17"/>
      <c r="BO1304" s="17"/>
      <c r="BP1304" s="17"/>
      <c r="BQ1304" s="17"/>
      <c r="BR1304" s="17"/>
      <c r="BS1304" s="17"/>
      <c r="BT1304" s="33"/>
      <c r="BU1304" s="33"/>
    </row>
    <row r="1305" spans="58:73" ht="15">
      <c r="BF1305" s="17"/>
      <c r="BG1305" s="17"/>
      <c r="BH1305" s="17"/>
      <c r="BI1305" s="17"/>
      <c r="BJ1305" s="17"/>
      <c r="BK1305" s="17"/>
      <c r="BL1305" s="33"/>
      <c r="BM1305" s="33"/>
      <c r="BN1305" s="17"/>
      <c r="BO1305" s="17"/>
      <c r="BP1305" s="17"/>
      <c r="BQ1305" s="17"/>
      <c r="BR1305" s="17"/>
      <c r="BS1305" s="17"/>
      <c r="BT1305" s="33"/>
      <c r="BU1305" s="33"/>
    </row>
    <row r="1306" spans="58:73" ht="15">
      <c r="BF1306" s="17"/>
      <c r="BG1306" s="17"/>
      <c r="BH1306" s="17"/>
      <c r="BI1306" s="17"/>
      <c r="BJ1306" s="17"/>
      <c r="BK1306" s="17"/>
      <c r="BL1306" s="33"/>
      <c r="BM1306" s="33"/>
      <c r="BN1306" s="17"/>
      <c r="BO1306" s="17"/>
      <c r="BP1306" s="17"/>
      <c r="BQ1306" s="17"/>
      <c r="BR1306" s="17"/>
      <c r="BS1306" s="17"/>
      <c r="BT1306" s="33"/>
      <c r="BU1306" s="33"/>
    </row>
    <row r="1307" spans="58:73" ht="15">
      <c r="BF1307" s="17"/>
      <c r="BG1307" s="17"/>
      <c r="BH1307" s="17"/>
      <c r="BI1307" s="17"/>
      <c r="BJ1307" s="17"/>
      <c r="BK1307" s="17"/>
      <c r="BL1307" s="33"/>
      <c r="BM1307" s="33"/>
      <c r="BN1307" s="17"/>
      <c r="BO1307" s="17"/>
      <c r="BP1307" s="17"/>
      <c r="BQ1307" s="17"/>
      <c r="BR1307" s="17"/>
      <c r="BS1307" s="17"/>
      <c r="BT1307" s="33"/>
      <c r="BU1307" s="33"/>
    </row>
    <row r="1308" spans="58:73" ht="15">
      <c r="BF1308" s="17"/>
      <c r="BG1308" s="17"/>
      <c r="BH1308" s="17"/>
      <c r="BI1308" s="17"/>
      <c r="BJ1308" s="17"/>
      <c r="BK1308" s="17"/>
      <c r="BL1308" s="33"/>
      <c r="BM1308" s="33"/>
      <c r="BN1308" s="17"/>
      <c r="BO1308" s="17"/>
      <c r="BP1308" s="17"/>
      <c r="BQ1308" s="17"/>
      <c r="BR1308" s="17"/>
      <c r="BS1308" s="17"/>
      <c r="BT1308" s="33"/>
      <c r="BU1308" s="33"/>
    </row>
    <row r="1309" spans="58:73" ht="15">
      <c r="BF1309" s="17"/>
      <c r="BG1309" s="17"/>
      <c r="BH1309" s="17"/>
      <c r="BI1309" s="17"/>
      <c r="BJ1309" s="17"/>
      <c r="BK1309" s="17"/>
      <c r="BL1309" s="33"/>
      <c r="BM1309" s="33"/>
      <c r="BN1309" s="17"/>
      <c r="BO1309" s="17"/>
      <c r="BP1309" s="17"/>
      <c r="BQ1309" s="17"/>
      <c r="BR1309" s="17"/>
      <c r="BS1309" s="17"/>
      <c r="BT1309" s="33"/>
      <c r="BU1309" s="33"/>
    </row>
    <row r="1310" spans="58:73" ht="15">
      <c r="BF1310" s="17"/>
      <c r="BG1310" s="17"/>
      <c r="BH1310" s="17"/>
      <c r="BI1310" s="17"/>
      <c r="BJ1310" s="17"/>
      <c r="BK1310" s="17"/>
      <c r="BL1310" s="33"/>
      <c r="BM1310" s="33"/>
      <c r="BN1310" s="17"/>
      <c r="BO1310" s="17"/>
      <c r="BP1310" s="17"/>
      <c r="BQ1310" s="17"/>
      <c r="BR1310" s="17"/>
      <c r="BS1310" s="17"/>
      <c r="BT1310" s="33"/>
      <c r="BU1310" s="33"/>
    </row>
    <row r="1311" spans="58:73" ht="15">
      <c r="BF1311" s="17"/>
      <c r="BG1311" s="17"/>
      <c r="BH1311" s="17"/>
      <c r="BI1311" s="17"/>
      <c r="BJ1311" s="17"/>
      <c r="BK1311" s="17"/>
      <c r="BL1311" s="33"/>
      <c r="BM1311" s="33"/>
      <c r="BN1311" s="17"/>
      <c r="BO1311" s="17"/>
      <c r="BP1311" s="17"/>
      <c r="BQ1311" s="17"/>
      <c r="BR1311" s="17"/>
      <c r="BS1311" s="17"/>
      <c r="BT1311" s="33"/>
      <c r="BU1311" s="33"/>
    </row>
    <row r="1312" spans="58:73" ht="15">
      <c r="BF1312" s="17"/>
      <c r="BG1312" s="17"/>
      <c r="BH1312" s="17"/>
      <c r="BI1312" s="17"/>
      <c r="BJ1312" s="17"/>
      <c r="BK1312" s="17"/>
      <c r="BL1312" s="33"/>
      <c r="BM1312" s="33"/>
      <c r="BN1312" s="17"/>
      <c r="BO1312" s="17"/>
      <c r="BP1312" s="17"/>
      <c r="BQ1312" s="17"/>
      <c r="BR1312" s="17"/>
      <c r="BS1312" s="17"/>
      <c r="BT1312" s="33"/>
      <c r="BU1312" s="33"/>
    </row>
    <row r="1313" spans="58:73" ht="15">
      <c r="BF1313" s="17"/>
      <c r="BG1313" s="17"/>
      <c r="BH1313" s="17"/>
      <c r="BI1313" s="17"/>
      <c r="BJ1313" s="17"/>
      <c r="BK1313" s="17"/>
      <c r="BL1313" s="33"/>
      <c r="BM1313" s="33"/>
      <c r="BN1313" s="17"/>
      <c r="BO1313" s="17"/>
      <c r="BP1313" s="17"/>
      <c r="BQ1313" s="17"/>
      <c r="BR1313" s="17"/>
      <c r="BS1313" s="17"/>
      <c r="BT1313" s="33"/>
      <c r="BU1313" s="33"/>
    </row>
    <row r="1314" spans="58:73" ht="15">
      <c r="BF1314" s="17"/>
      <c r="BG1314" s="17"/>
      <c r="BH1314" s="17"/>
      <c r="BI1314" s="17"/>
      <c r="BJ1314" s="17"/>
      <c r="BK1314" s="17"/>
      <c r="BL1314" s="33"/>
      <c r="BM1314" s="33"/>
      <c r="BN1314" s="17"/>
      <c r="BO1314" s="17"/>
      <c r="BP1314" s="17"/>
      <c r="BQ1314" s="17"/>
      <c r="BR1314" s="17"/>
      <c r="BS1314" s="17"/>
      <c r="BT1314" s="33"/>
      <c r="BU1314" s="33"/>
    </row>
    <row r="1315" spans="58:73" ht="15">
      <c r="BF1315" s="17"/>
      <c r="BG1315" s="17"/>
      <c r="BH1315" s="17"/>
      <c r="BI1315" s="17"/>
      <c r="BJ1315" s="17"/>
      <c r="BK1315" s="17"/>
      <c r="BL1315" s="33"/>
      <c r="BM1315" s="33"/>
      <c r="BN1315" s="17"/>
      <c r="BO1315" s="17"/>
      <c r="BP1315" s="17"/>
      <c r="BQ1315" s="17"/>
      <c r="BR1315" s="17"/>
      <c r="BS1315" s="17"/>
      <c r="BT1315" s="33"/>
      <c r="BU1315" s="33"/>
    </row>
    <row r="1316" spans="58:73" ht="15">
      <c r="BF1316" s="17"/>
      <c r="BG1316" s="17"/>
      <c r="BH1316" s="17"/>
      <c r="BI1316" s="17"/>
      <c r="BJ1316" s="17"/>
      <c r="BK1316" s="17"/>
      <c r="BL1316" s="33"/>
      <c r="BM1316" s="33"/>
      <c r="BN1316" s="17"/>
      <c r="BO1316" s="17"/>
      <c r="BP1316" s="17"/>
      <c r="BQ1316" s="17"/>
      <c r="BR1316" s="17"/>
      <c r="BS1316" s="17"/>
      <c r="BT1316" s="33"/>
      <c r="BU1316" s="33"/>
    </row>
    <row r="1317" spans="58:73" ht="15">
      <c r="BF1317" s="17"/>
      <c r="BG1317" s="17"/>
      <c r="BH1317" s="17"/>
      <c r="BI1317" s="17"/>
      <c r="BJ1317" s="17"/>
      <c r="BK1317" s="17"/>
      <c r="BL1317" s="33"/>
      <c r="BM1317" s="33"/>
      <c r="BN1317" s="17"/>
      <c r="BO1317" s="17"/>
      <c r="BP1317" s="17"/>
      <c r="BQ1317" s="17"/>
      <c r="BR1317" s="17"/>
      <c r="BS1317" s="17"/>
      <c r="BT1317" s="33"/>
      <c r="BU1317" s="33"/>
    </row>
    <row r="1318" spans="58:73" ht="15">
      <c r="BF1318" s="17"/>
      <c r="BG1318" s="17"/>
      <c r="BH1318" s="17"/>
      <c r="BI1318" s="17"/>
      <c r="BJ1318" s="17"/>
      <c r="BK1318" s="17"/>
      <c r="BL1318" s="33"/>
      <c r="BM1318" s="33"/>
      <c r="BN1318" s="17"/>
      <c r="BO1318" s="17"/>
      <c r="BP1318" s="17"/>
      <c r="BQ1318" s="17"/>
      <c r="BR1318" s="17"/>
      <c r="BS1318" s="17"/>
      <c r="BT1318" s="33"/>
      <c r="BU1318" s="33"/>
    </row>
    <row r="1319" spans="58:73" ht="15">
      <c r="BF1319" s="17"/>
      <c r="BG1319" s="17"/>
      <c r="BH1319" s="17"/>
      <c r="BI1319" s="17"/>
      <c r="BJ1319" s="17"/>
      <c r="BK1319" s="17"/>
      <c r="BL1319" s="33"/>
      <c r="BM1319" s="33"/>
      <c r="BN1319" s="17"/>
      <c r="BO1319" s="17"/>
      <c r="BP1319" s="17"/>
      <c r="BQ1319" s="17"/>
      <c r="BR1319" s="17"/>
      <c r="BS1319" s="17"/>
      <c r="BT1319" s="33"/>
      <c r="BU1319" s="33"/>
    </row>
    <row r="1320" spans="58:73" ht="15">
      <c r="BF1320" s="17"/>
      <c r="BG1320" s="17"/>
      <c r="BH1320" s="17"/>
      <c r="BI1320" s="17"/>
      <c r="BJ1320" s="17"/>
      <c r="BK1320" s="17"/>
      <c r="BL1320" s="33"/>
      <c r="BM1320" s="33"/>
      <c r="BN1320" s="17"/>
      <c r="BO1320" s="17"/>
      <c r="BP1320" s="17"/>
      <c r="BQ1320" s="17"/>
      <c r="BR1320" s="17"/>
      <c r="BS1320" s="17"/>
      <c r="BT1320" s="33"/>
      <c r="BU1320" s="33"/>
    </row>
    <row r="1321" spans="58:73" ht="15">
      <c r="BF1321" s="17"/>
      <c r="BG1321" s="17"/>
      <c r="BH1321" s="17"/>
      <c r="BI1321" s="17"/>
      <c r="BJ1321" s="17"/>
      <c r="BK1321" s="17"/>
      <c r="BL1321" s="33"/>
      <c r="BM1321" s="33"/>
      <c r="BN1321" s="17"/>
      <c r="BO1321" s="17"/>
      <c r="BP1321" s="17"/>
      <c r="BQ1321" s="17"/>
      <c r="BR1321" s="17"/>
      <c r="BS1321" s="17"/>
      <c r="BT1321" s="33"/>
      <c r="BU1321" s="33"/>
    </row>
    <row r="1322" spans="58:73" ht="15">
      <c r="BF1322" s="17"/>
      <c r="BG1322" s="17"/>
      <c r="BH1322" s="17"/>
      <c r="BI1322" s="17"/>
      <c r="BJ1322" s="17"/>
      <c r="BK1322" s="17"/>
      <c r="BL1322" s="33"/>
      <c r="BM1322" s="33"/>
      <c r="BN1322" s="17"/>
      <c r="BO1322" s="17"/>
      <c r="BP1322" s="17"/>
      <c r="BQ1322" s="17"/>
      <c r="BR1322" s="17"/>
      <c r="BS1322" s="17"/>
      <c r="BT1322" s="33"/>
      <c r="BU1322" s="33"/>
    </row>
    <row r="1323" spans="58:73" ht="15">
      <c r="BF1323" s="17"/>
      <c r="BG1323" s="17"/>
      <c r="BH1323" s="17"/>
      <c r="BI1323" s="17"/>
      <c r="BJ1323" s="17"/>
      <c r="BK1323" s="17"/>
      <c r="BL1323" s="33"/>
      <c r="BM1323" s="33"/>
      <c r="BN1323" s="17"/>
      <c r="BO1323" s="17"/>
      <c r="BP1323" s="17"/>
      <c r="BQ1323" s="17"/>
      <c r="BR1323" s="17"/>
      <c r="BS1323" s="17"/>
      <c r="BT1323" s="33"/>
      <c r="BU1323" s="33"/>
    </row>
    <row r="1324" spans="58:73" ht="15">
      <c r="BF1324" s="17"/>
      <c r="BG1324" s="17"/>
      <c r="BH1324" s="17"/>
      <c r="BI1324" s="17"/>
      <c r="BJ1324" s="17"/>
      <c r="BK1324" s="17"/>
      <c r="BL1324" s="33"/>
      <c r="BM1324" s="33"/>
      <c r="BN1324" s="17"/>
      <c r="BO1324" s="17"/>
      <c r="BP1324" s="17"/>
      <c r="BQ1324" s="17"/>
      <c r="BR1324" s="17"/>
      <c r="BS1324" s="17"/>
      <c r="BT1324" s="33"/>
      <c r="BU1324" s="33"/>
    </row>
    <row r="1325" spans="58:73" ht="15">
      <c r="BF1325" s="17"/>
      <c r="BG1325" s="17"/>
      <c r="BH1325" s="17"/>
      <c r="BI1325" s="17"/>
      <c r="BJ1325" s="17"/>
      <c r="BK1325" s="17"/>
      <c r="BL1325" s="33"/>
      <c r="BM1325" s="33"/>
      <c r="BN1325" s="17"/>
      <c r="BO1325" s="17"/>
      <c r="BP1325" s="17"/>
      <c r="BQ1325" s="17"/>
      <c r="BR1325" s="17"/>
      <c r="BS1325" s="17"/>
      <c r="BT1325" s="33"/>
      <c r="BU1325" s="33"/>
    </row>
    <row r="1326" spans="58:73" ht="15">
      <c r="BF1326" s="17"/>
      <c r="BG1326" s="17"/>
      <c r="BH1326" s="17"/>
      <c r="BI1326" s="17"/>
      <c r="BJ1326" s="17"/>
      <c r="BK1326" s="17"/>
      <c r="BL1326" s="33"/>
      <c r="BM1326" s="33"/>
      <c r="BN1326" s="17"/>
      <c r="BO1326" s="17"/>
      <c r="BP1326" s="17"/>
      <c r="BQ1326" s="17"/>
      <c r="BR1326" s="17"/>
      <c r="BS1326" s="17"/>
      <c r="BT1326" s="33"/>
      <c r="BU1326" s="33"/>
    </row>
    <row r="1327" spans="58:73" ht="15">
      <c r="BF1327" s="17"/>
      <c r="BG1327" s="17"/>
      <c r="BH1327" s="17"/>
      <c r="BI1327" s="17"/>
      <c r="BJ1327" s="17"/>
      <c r="BK1327" s="17"/>
      <c r="BL1327" s="33"/>
      <c r="BM1327" s="33"/>
      <c r="BN1327" s="17"/>
      <c r="BO1327" s="17"/>
      <c r="BP1327" s="17"/>
      <c r="BQ1327" s="17"/>
      <c r="BR1327" s="17"/>
      <c r="BS1327" s="17"/>
      <c r="BT1327" s="33"/>
      <c r="BU1327" s="33"/>
    </row>
    <row r="1328" spans="58:73" ht="15">
      <c r="BF1328" s="17"/>
      <c r="BG1328" s="17"/>
      <c r="BH1328" s="17"/>
      <c r="BI1328" s="17"/>
      <c r="BJ1328" s="17"/>
      <c r="BK1328" s="17"/>
      <c r="BL1328" s="33"/>
      <c r="BM1328" s="33"/>
      <c r="BN1328" s="17"/>
      <c r="BO1328" s="17"/>
      <c r="BP1328" s="17"/>
      <c r="BQ1328" s="17"/>
      <c r="BR1328" s="17"/>
      <c r="BS1328" s="17"/>
      <c r="BT1328" s="33"/>
      <c r="BU1328" s="33"/>
    </row>
    <row r="1329" spans="58:73" ht="15">
      <c r="BF1329" s="17"/>
      <c r="BG1329" s="17"/>
      <c r="BH1329" s="17"/>
      <c r="BI1329" s="17"/>
      <c r="BJ1329" s="17"/>
      <c r="BK1329" s="17"/>
      <c r="BL1329" s="33"/>
      <c r="BM1329" s="33"/>
      <c r="BN1329" s="17"/>
      <c r="BO1329" s="17"/>
      <c r="BP1329" s="17"/>
      <c r="BQ1329" s="17"/>
      <c r="BR1329" s="17"/>
      <c r="BS1329" s="17"/>
      <c r="BT1329" s="33"/>
      <c r="BU1329" s="33"/>
    </row>
    <row r="1330" spans="58:73" ht="15">
      <c r="BF1330" s="17"/>
      <c r="BG1330" s="17"/>
      <c r="BH1330" s="17"/>
      <c r="BI1330" s="17"/>
      <c r="BJ1330" s="17"/>
      <c r="BK1330" s="17"/>
      <c r="BL1330" s="33"/>
      <c r="BM1330" s="33"/>
      <c r="BN1330" s="17"/>
      <c r="BO1330" s="17"/>
      <c r="BP1330" s="17"/>
      <c r="BQ1330" s="17"/>
      <c r="BR1330" s="17"/>
      <c r="BS1330" s="17"/>
      <c r="BT1330" s="33"/>
      <c r="BU1330" s="33"/>
    </row>
    <row r="1331" spans="58:73" ht="15">
      <c r="BF1331" s="17"/>
      <c r="BG1331" s="17"/>
      <c r="BH1331" s="17"/>
      <c r="BI1331" s="17"/>
      <c r="BJ1331" s="17"/>
      <c r="BK1331" s="17"/>
      <c r="BL1331" s="33"/>
      <c r="BM1331" s="33"/>
      <c r="BN1331" s="17"/>
      <c r="BO1331" s="17"/>
      <c r="BP1331" s="17"/>
      <c r="BQ1331" s="17"/>
      <c r="BR1331" s="17"/>
      <c r="BS1331" s="17"/>
      <c r="BT1331" s="33"/>
      <c r="BU1331" s="33"/>
    </row>
    <row r="1332" spans="58:73" ht="15">
      <c r="BF1332" s="17"/>
      <c r="BG1332" s="17"/>
      <c r="BH1332" s="17"/>
      <c r="BI1332" s="17"/>
      <c r="BJ1332" s="17"/>
      <c r="BK1332" s="17"/>
      <c r="BL1332" s="33"/>
      <c r="BM1332" s="33"/>
      <c r="BN1332" s="17"/>
      <c r="BO1332" s="17"/>
      <c r="BP1332" s="17"/>
      <c r="BQ1332" s="17"/>
      <c r="BR1332" s="17"/>
      <c r="BS1332" s="17"/>
      <c r="BT1332" s="33"/>
      <c r="BU1332" s="33"/>
    </row>
    <row r="1333" spans="58:73" ht="15">
      <c r="BF1333" s="17"/>
      <c r="BG1333" s="17"/>
      <c r="BH1333" s="17"/>
      <c r="BI1333" s="17"/>
      <c r="BJ1333" s="17"/>
      <c r="BK1333" s="17"/>
      <c r="BL1333" s="33"/>
      <c r="BM1333" s="33"/>
      <c r="BN1333" s="17"/>
      <c r="BO1333" s="17"/>
      <c r="BP1333" s="17"/>
      <c r="BQ1333" s="17"/>
      <c r="BR1333" s="17"/>
      <c r="BS1333" s="17"/>
      <c r="BT1333" s="33"/>
      <c r="BU1333" s="33"/>
    </row>
    <row r="1334" spans="58:73" ht="15">
      <c r="BF1334" s="17"/>
      <c r="BG1334" s="17"/>
      <c r="BH1334" s="17"/>
      <c r="BI1334" s="17"/>
      <c r="BJ1334" s="17"/>
      <c r="BK1334" s="17"/>
      <c r="BL1334" s="33"/>
      <c r="BM1334" s="33"/>
      <c r="BN1334" s="17"/>
      <c r="BO1334" s="17"/>
      <c r="BP1334" s="17"/>
      <c r="BQ1334" s="17"/>
      <c r="BR1334" s="17"/>
      <c r="BS1334" s="17"/>
      <c r="BT1334" s="33"/>
      <c r="BU1334" s="33"/>
    </row>
    <row r="1335" spans="58:73" ht="15">
      <c r="BF1335" s="17"/>
      <c r="BG1335" s="17"/>
      <c r="BH1335" s="17"/>
      <c r="BI1335" s="17"/>
      <c r="BJ1335" s="17"/>
      <c r="BK1335" s="17"/>
      <c r="BL1335" s="33"/>
      <c r="BM1335" s="33"/>
      <c r="BN1335" s="17"/>
      <c r="BO1335" s="17"/>
      <c r="BP1335" s="17"/>
      <c r="BQ1335" s="17"/>
      <c r="BR1335" s="17"/>
      <c r="BS1335" s="17"/>
      <c r="BT1335" s="33"/>
      <c r="BU1335" s="33"/>
    </row>
    <row r="1336" spans="58:73" ht="15">
      <c r="BF1336" s="17"/>
      <c r="BG1336" s="17"/>
      <c r="BH1336" s="17"/>
      <c r="BI1336" s="17"/>
      <c r="BJ1336" s="17"/>
      <c r="BK1336" s="17"/>
      <c r="BL1336" s="33"/>
      <c r="BM1336" s="33"/>
      <c r="BN1336" s="17"/>
      <c r="BO1336" s="17"/>
      <c r="BP1336" s="17"/>
      <c r="BQ1336" s="17"/>
      <c r="BR1336" s="17"/>
      <c r="BS1336" s="17"/>
      <c r="BT1336" s="33"/>
      <c r="BU1336" s="33"/>
    </row>
    <row r="1337" spans="58:73" ht="15">
      <c r="BF1337" s="17"/>
      <c r="BG1337" s="17"/>
      <c r="BH1337" s="17"/>
      <c r="BI1337" s="17"/>
      <c r="BJ1337" s="17"/>
      <c r="BK1337" s="17"/>
      <c r="BL1337" s="33"/>
      <c r="BM1337" s="33"/>
      <c r="BN1337" s="17"/>
      <c r="BO1337" s="17"/>
      <c r="BP1337" s="17"/>
      <c r="BQ1337" s="17"/>
      <c r="BR1337" s="17"/>
      <c r="BS1337" s="17"/>
      <c r="BT1337" s="33"/>
      <c r="BU1337" s="33"/>
    </row>
    <row r="1338" spans="58:73" ht="15">
      <c r="BF1338" s="17"/>
      <c r="BG1338" s="17"/>
      <c r="BH1338" s="17"/>
      <c r="BI1338" s="17"/>
      <c r="BJ1338" s="17"/>
      <c r="BK1338" s="17"/>
      <c r="BL1338" s="33"/>
      <c r="BM1338" s="33"/>
      <c r="BN1338" s="17"/>
      <c r="BO1338" s="17"/>
      <c r="BP1338" s="17"/>
      <c r="BQ1338" s="17"/>
      <c r="BR1338" s="17"/>
      <c r="BS1338" s="17"/>
      <c r="BT1338" s="33"/>
      <c r="BU1338" s="33"/>
    </row>
    <row r="1339" spans="58:73" ht="15">
      <c r="BF1339" s="17"/>
      <c r="BG1339" s="17"/>
      <c r="BH1339" s="17"/>
      <c r="BI1339" s="17"/>
      <c r="BJ1339" s="17"/>
      <c r="BK1339" s="17"/>
      <c r="BL1339" s="33"/>
      <c r="BM1339" s="33"/>
      <c r="BN1339" s="17"/>
      <c r="BO1339" s="17"/>
      <c r="BP1339" s="17"/>
      <c r="BQ1339" s="17"/>
      <c r="BR1339" s="17"/>
      <c r="BS1339" s="17"/>
      <c r="BT1339" s="33"/>
      <c r="BU1339" s="33"/>
    </row>
    <row r="1340" spans="58:73" ht="15">
      <c r="BF1340" s="17"/>
      <c r="BG1340" s="17"/>
      <c r="BH1340" s="17"/>
      <c r="BI1340" s="17"/>
      <c r="BJ1340" s="17"/>
      <c r="BK1340" s="17"/>
      <c r="BL1340" s="33"/>
      <c r="BM1340" s="33"/>
      <c r="BN1340" s="17"/>
      <c r="BO1340" s="17"/>
      <c r="BP1340" s="17"/>
      <c r="BQ1340" s="17"/>
      <c r="BR1340" s="17"/>
      <c r="BS1340" s="17"/>
      <c r="BT1340" s="33"/>
      <c r="BU1340" s="33"/>
    </row>
    <row r="1341" spans="58:73" ht="15">
      <c r="BF1341" s="17"/>
      <c r="BG1341" s="17"/>
      <c r="BH1341" s="17"/>
      <c r="BI1341" s="17"/>
      <c r="BJ1341" s="17"/>
      <c r="BK1341" s="17"/>
      <c r="BL1341" s="33"/>
      <c r="BM1341" s="33"/>
      <c r="BN1341" s="17"/>
      <c r="BO1341" s="17"/>
      <c r="BP1341" s="17"/>
      <c r="BQ1341" s="17"/>
      <c r="BR1341" s="17"/>
      <c r="BS1341" s="17"/>
      <c r="BT1341" s="33"/>
      <c r="BU1341" s="33"/>
    </row>
    <row r="1342" spans="58:73" ht="15">
      <c r="BF1342" s="17"/>
      <c r="BG1342" s="17"/>
      <c r="BH1342" s="17"/>
      <c r="BI1342" s="17"/>
      <c r="BJ1342" s="17"/>
      <c r="BK1342" s="17"/>
      <c r="BL1342" s="33"/>
      <c r="BM1342" s="33"/>
      <c r="BN1342" s="17"/>
      <c r="BO1342" s="17"/>
      <c r="BP1342" s="17"/>
      <c r="BQ1342" s="17"/>
      <c r="BR1342" s="17"/>
      <c r="BS1342" s="17"/>
      <c r="BT1342" s="33"/>
      <c r="BU1342" s="33"/>
    </row>
    <row r="1343" spans="58:73" ht="15">
      <c r="BF1343" s="17"/>
      <c r="BG1343" s="17"/>
      <c r="BH1343" s="17"/>
      <c r="BI1343" s="17"/>
      <c r="BJ1343" s="17"/>
      <c r="BK1343" s="17"/>
      <c r="BL1343" s="33"/>
      <c r="BM1343" s="33"/>
      <c r="BN1343" s="17"/>
      <c r="BO1343" s="17"/>
      <c r="BP1343" s="17"/>
      <c r="BQ1343" s="17"/>
      <c r="BR1343" s="17"/>
      <c r="BS1343" s="17"/>
      <c r="BT1343" s="33"/>
      <c r="BU1343" s="33"/>
    </row>
    <row r="1344" spans="58:73" ht="15">
      <c r="BF1344" s="17"/>
      <c r="BG1344" s="17"/>
      <c r="BH1344" s="17"/>
      <c r="BI1344" s="17"/>
      <c r="BJ1344" s="17"/>
      <c r="BK1344" s="17"/>
      <c r="BL1344" s="33"/>
      <c r="BM1344" s="33"/>
      <c r="BN1344" s="17"/>
      <c r="BO1344" s="17"/>
      <c r="BP1344" s="17"/>
      <c r="BQ1344" s="17"/>
      <c r="BR1344" s="17"/>
      <c r="BS1344" s="17"/>
      <c r="BT1344" s="33"/>
      <c r="BU1344" s="33"/>
    </row>
    <row r="1345" spans="58:73" ht="15">
      <c r="BF1345" s="17"/>
      <c r="BG1345" s="17"/>
      <c r="BH1345" s="17"/>
      <c r="BI1345" s="17"/>
      <c r="BJ1345" s="17"/>
      <c r="BK1345" s="17"/>
      <c r="BL1345" s="33"/>
      <c r="BM1345" s="33"/>
      <c r="BN1345" s="17"/>
      <c r="BO1345" s="17"/>
      <c r="BP1345" s="17"/>
      <c r="BQ1345" s="17"/>
      <c r="BR1345" s="17"/>
      <c r="BS1345" s="17"/>
      <c r="BT1345" s="33"/>
      <c r="BU1345" s="33"/>
    </row>
    <row r="1346" spans="58:73" ht="15">
      <c r="BF1346" s="17"/>
      <c r="BG1346" s="17"/>
      <c r="BH1346" s="17"/>
      <c r="BI1346" s="17"/>
      <c r="BJ1346" s="17"/>
      <c r="BK1346" s="17"/>
      <c r="BL1346" s="33"/>
      <c r="BM1346" s="33"/>
      <c r="BN1346" s="17"/>
      <c r="BO1346" s="17"/>
      <c r="BP1346" s="17"/>
      <c r="BQ1346" s="17"/>
      <c r="BR1346" s="17"/>
      <c r="BS1346" s="17"/>
      <c r="BT1346" s="33"/>
      <c r="BU1346" s="33"/>
    </row>
    <row r="1347" spans="58:73" ht="15">
      <c r="BF1347" s="17"/>
      <c r="BG1347" s="17"/>
      <c r="BH1347" s="17"/>
      <c r="BI1347" s="17"/>
      <c r="BJ1347" s="17"/>
      <c r="BK1347" s="17"/>
      <c r="BL1347" s="33"/>
      <c r="BM1347" s="33"/>
      <c r="BN1347" s="17"/>
      <c r="BO1347" s="17"/>
      <c r="BP1347" s="17"/>
      <c r="BQ1347" s="17"/>
      <c r="BR1347" s="17"/>
      <c r="BS1347" s="17"/>
      <c r="BT1347" s="33"/>
      <c r="BU1347" s="33"/>
    </row>
    <row r="1348" spans="58:73" ht="15">
      <c r="BF1348" s="17"/>
      <c r="BG1348" s="17"/>
      <c r="BH1348" s="17"/>
      <c r="BI1348" s="17"/>
      <c r="BJ1348" s="17"/>
      <c r="BK1348" s="17"/>
      <c r="BL1348" s="33"/>
      <c r="BM1348" s="33"/>
      <c r="BN1348" s="17"/>
      <c r="BO1348" s="17"/>
      <c r="BP1348" s="17"/>
      <c r="BQ1348" s="17"/>
      <c r="BR1348" s="17"/>
      <c r="BS1348" s="17"/>
      <c r="BT1348" s="33"/>
      <c r="BU1348" s="33"/>
    </row>
    <row r="1349" spans="58:73" ht="15">
      <c r="BF1349" s="17"/>
      <c r="BG1349" s="17"/>
      <c r="BH1349" s="17"/>
      <c r="BI1349" s="17"/>
      <c r="BJ1349" s="17"/>
      <c r="BK1349" s="17"/>
      <c r="BL1349" s="33"/>
      <c r="BM1349" s="33"/>
      <c r="BN1349" s="17"/>
      <c r="BO1349" s="17"/>
      <c r="BP1349" s="17"/>
      <c r="BQ1349" s="17"/>
      <c r="BR1349" s="17"/>
      <c r="BS1349" s="17"/>
      <c r="BT1349" s="33"/>
      <c r="BU1349" s="33"/>
    </row>
    <row r="1350" spans="58:73" ht="15">
      <c r="BF1350" s="17"/>
      <c r="BG1350" s="17"/>
      <c r="BH1350" s="17"/>
      <c r="BI1350" s="17"/>
      <c r="BJ1350" s="17"/>
      <c r="BK1350" s="17"/>
      <c r="BL1350" s="33"/>
      <c r="BM1350" s="33"/>
      <c r="BN1350" s="17"/>
      <c r="BO1350" s="17"/>
      <c r="BP1350" s="17"/>
      <c r="BQ1350" s="17"/>
      <c r="BR1350" s="17"/>
      <c r="BS1350" s="17"/>
      <c r="BT1350" s="33"/>
      <c r="BU1350" s="33"/>
    </row>
    <row r="1351" spans="58:73" ht="15">
      <c r="BF1351" s="17"/>
      <c r="BG1351" s="17"/>
      <c r="BH1351" s="17"/>
      <c r="BI1351" s="17"/>
      <c r="BJ1351" s="17"/>
      <c r="BK1351" s="17"/>
      <c r="BL1351" s="33"/>
      <c r="BM1351" s="33"/>
      <c r="BN1351" s="17"/>
      <c r="BO1351" s="17"/>
      <c r="BP1351" s="17"/>
      <c r="BQ1351" s="17"/>
      <c r="BR1351" s="17"/>
      <c r="BS1351" s="17"/>
      <c r="BT1351" s="33"/>
      <c r="BU1351" s="33"/>
    </row>
    <row r="1352" spans="58:73" ht="15">
      <c r="BF1352" s="17"/>
      <c r="BG1352" s="17"/>
      <c r="BH1352" s="17"/>
      <c r="BI1352" s="17"/>
      <c r="BJ1352" s="17"/>
      <c r="BK1352" s="17"/>
      <c r="BL1352" s="33"/>
      <c r="BM1352" s="33"/>
      <c r="BN1352" s="17"/>
      <c r="BO1352" s="17"/>
      <c r="BP1352" s="17"/>
      <c r="BQ1352" s="17"/>
      <c r="BR1352" s="17"/>
      <c r="BS1352" s="17"/>
      <c r="BT1352" s="33"/>
      <c r="BU1352" s="33"/>
    </row>
    <row r="1353" spans="58:73" ht="15">
      <c r="BF1353" s="17"/>
      <c r="BG1353" s="17"/>
      <c r="BH1353" s="17"/>
      <c r="BI1353" s="17"/>
      <c r="BJ1353" s="17"/>
      <c r="BK1353" s="17"/>
      <c r="BL1353" s="33"/>
      <c r="BM1353" s="33"/>
      <c r="BN1353" s="17"/>
      <c r="BO1353" s="17"/>
      <c r="BP1353" s="17"/>
      <c r="BQ1353" s="17"/>
      <c r="BR1353" s="17"/>
      <c r="BS1353" s="17"/>
      <c r="BT1353" s="33"/>
      <c r="BU1353" s="33"/>
    </row>
    <row r="1354" spans="58:73" ht="15">
      <c r="BF1354" s="17"/>
      <c r="BG1354" s="17"/>
      <c r="BH1354" s="17"/>
      <c r="BI1354" s="17"/>
      <c r="BJ1354" s="17"/>
      <c r="BK1354" s="17"/>
      <c r="BL1354" s="33"/>
      <c r="BM1354" s="33"/>
      <c r="BN1354" s="17"/>
      <c r="BO1354" s="17"/>
      <c r="BP1354" s="17"/>
      <c r="BQ1354" s="17"/>
      <c r="BR1354" s="17"/>
      <c r="BS1354" s="17"/>
      <c r="BT1354" s="33"/>
      <c r="BU1354" s="33"/>
    </row>
    <row r="1355" spans="58:73" ht="15">
      <c r="BF1355" s="17"/>
      <c r="BG1355" s="17"/>
      <c r="BH1355" s="17"/>
      <c r="BI1355" s="17"/>
      <c r="BJ1355" s="17"/>
      <c r="BK1355" s="17"/>
      <c r="BL1355" s="33"/>
      <c r="BM1355" s="33"/>
      <c r="BN1355" s="17"/>
      <c r="BO1355" s="17"/>
      <c r="BP1355" s="17"/>
      <c r="BQ1355" s="17"/>
      <c r="BR1355" s="17"/>
      <c r="BS1355" s="17"/>
      <c r="BT1355" s="33"/>
      <c r="BU1355" s="33"/>
    </row>
    <row r="1356" spans="58:73" ht="15">
      <c r="BF1356" s="17"/>
      <c r="BG1356" s="17"/>
      <c r="BH1356" s="17"/>
      <c r="BI1356" s="17"/>
      <c r="BJ1356" s="17"/>
      <c r="BK1356" s="17"/>
      <c r="BL1356" s="33"/>
      <c r="BM1356" s="33"/>
      <c r="BN1356" s="17"/>
      <c r="BO1356" s="17"/>
      <c r="BP1356" s="17"/>
      <c r="BQ1356" s="17"/>
      <c r="BR1356" s="17"/>
      <c r="BS1356" s="17"/>
      <c r="BT1356" s="33"/>
      <c r="BU1356" s="33"/>
    </row>
    <row r="1357" spans="58:73" ht="15">
      <c r="BF1357" s="17"/>
      <c r="BG1357" s="17"/>
      <c r="BH1357" s="17"/>
      <c r="BI1357" s="17"/>
      <c r="BJ1357" s="17"/>
      <c r="BK1357" s="17"/>
      <c r="BL1357" s="33"/>
      <c r="BM1357" s="33"/>
      <c r="BN1357" s="17"/>
      <c r="BO1357" s="17"/>
      <c r="BP1357" s="17"/>
      <c r="BQ1357" s="17"/>
      <c r="BR1357" s="17"/>
      <c r="BS1357" s="17"/>
      <c r="BT1357" s="33"/>
      <c r="BU1357" s="33"/>
    </row>
    <row r="1358" spans="58:73" ht="15">
      <c r="BF1358" s="17"/>
      <c r="BG1358" s="17"/>
      <c r="BH1358" s="17"/>
      <c r="BI1358" s="17"/>
      <c r="BJ1358" s="17"/>
      <c r="BK1358" s="17"/>
      <c r="BL1358" s="33"/>
      <c r="BM1358" s="33"/>
      <c r="BN1358" s="17"/>
      <c r="BO1358" s="17"/>
      <c r="BP1358" s="17"/>
      <c r="BQ1358" s="17"/>
      <c r="BR1358" s="17"/>
      <c r="BS1358" s="17"/>
      <c r="BT1358" s="33"/>
      <c r="BU1358" s="33"/>
    </row>
    <row r="1359" spans="58:73" ht="15">
      <c r="BF1359" s="17"/>
      <c r="BG1359" s="17"/>
      <c r="BH1359" s="17"/>
      <c r="BI1359" s="17"/>
      <c r="BJ1359" s="17"/>
      <c r="BK1359" s="17"/>
      <c r="BL1359" s="33"/>
      <c r="BM1359" s="33"/>
      <c r="BN1359" s="17"/>
      <c r="BO1359" s="17"/>
      <c r="BP1359" s="17"/>
      <c r="BQ1359" s="17"/>
      <c r="BR1359" s="17"/>
      <c r="BS1359" s="17"/>
      <c r="BT1359" s="33"/>
      <c r="BU1359" s="33"/>
    </row>
    <row r="1360" spans="58:73" ht="15">
      <c r="BF1360" s="17"/>
      <c r="BG1360" s="17"/>
      <c r="BH1360" s="17"/>
      <c r="BI1360" s="17"/>
      <c r="BJ1360" s="17"/>
      <c r="BK1360" s="17"/>
      <c r="BL1360" s="33"/>
      <c r="BM1360" s="33"/>
      <c r="BN1360" s="17"/>
      <c r="BO1360" s="17"/>
      <c r="BP1360" s="17"/>
      <c r="BQ1360" s="17"/>
      <c r="BR1360" s="17"/>
      <c r="BS1360" s="17"/>
      <c r="BT1360" s="33"/>
      <c r="BU1360" s="33"/>
    </row>
    <row r="1361" spans="58:73" ht="15">
      <c r="BF1361" s="17"/>
      <c r="BG1361" s="17"/>
      <c r="BH1361" s="17"/>
      <c r="BI1361" s="17"/>
      <c r="BJ1361" s="17"/>
      <c r="BK1361" s="17"/>
      <c r="BL1361" s="33"/>
      <c r="BM1361" s="33"/>
      <c r="BN1361" s="17"/>
      <c r="BO1361" s="17"/>
      <c r="BP1361" s="17"/>
      <c r="BQ1361" s="17"/>
      <c r="BR1361" s="17"/>
      <c r="BS1361" s="17"/>
      <c r="BT1361" s="33"/>
      <c r="BU1361" s="33"/>
    </row>
    <row r="1362" spans="58:73" ht="15">
      <c r="BF1362" s="17"/>
      <c r="BG1362" s="17"/>
      <c r="BH1362" s="17"/>
      <c r="BI1362" s="17"/>
      <c r="BJ1362" s="17"/>
      <c r="BK1362" s="17"/>
      <c r="BL1362" s="33"/>
      <c r="BM1362" s="33"/>
      <c r="BN1362" s="17"/>
      <c r="BO1362" s="17"/>
      <c r="BP1362" s="17"/>
      <c r="BQ1362" s="17"/>
      <c r="BR1362" s="17"/>
      <c r="BS1362" s="17"/>
      <c r="BT1362" s="33"/>
      <c r="BU1362" s="33"/>
    </row>
    <row r="1363" spans="58:73" ht="15">
      <c r="BF1363" s="17"/>
      <c r="BG1363" s="17"/>
      <c r="BH1363" s="17"/>
      <c r="BI1363" s="17"/>
      <c r="BJ1363" s="17"/>
      <c r="BK1363" s="17"/>
      <c r="BL1363" s="33"/>
      <c r="BM1363" s="33"/>
      <c r="BN1363" s="17"/>
      <c r="BO1363" s="17"/>
      <c r="BP1363" s="17"/>
      <c r="BQ1363" s="17"/>
      <c r="BR1363" s="17"/>
      <c r="BS1363" s="17"/>
      <c r="BT1363" s="33"/>
      <c r="BU1363" s="33"/>
    </row>
    <row r="1364" spans="58:73" ht="15">
      <c r="BF1364" s="17"/>
      <c r="BG1364" s="17"/>
      <c r="BH1364" s="17"/>
      <c r="BI1364" s="17"/>
      <c r="BJ1364" s="17"/>
      <c r="BK1364" s="17"/>
      <c r="BL1364" s="33"/>
      <c r="BM1364" s="33"/>
      <c r="BN1364" s="17"/>
      <c r="BO1364" s="17"/>
      <c r="BP1364" s="17"/>
      <c r="BQ1364" s="17"/>
      <c r="BR1364" s="17"/>
      <c r="BS1364" s="17"/>
      <c r="BT1364" s="33"/>
      <c r="BU1364" s="33"/>
    </row>
    <row r="1365" spans="58:73" ht="15">
      <c r="BF1365" s="17"/>
      <c r="BG1365" s="17"/>
      <c r="BH1365" s="17"/>
      <c r="BI1365" s="17"/>
      <c r="BJ1365" s="17"/>
      <c r="BK1365" s="17"/>
      <c r="BL1365" s="33"/>
      <c r="BM1365" s="33"/>
      <c r="BN1365" s="17"/>
      <c r="BO1365" s="17"/>
      <c r="BP1365" s="17"/>
      <c r="BQ1365" s="17"/>
      <c r="BR1365" s="17"/>
      <c r="BS1365" s="17"/>
      <c r="BT1365" s="33"/>
      <c r="BU1365" s="33"/>
    </row>
    <row r="1366" spans="58:73" ht="15">
      <c r="BF1366" s="17"/>
      <c r="BG1366" s="17"/>
      <c r="BH1366" s="17"/>
      <c r="BI1366" s="17"/>
      <c r="BJ1366" s="17"/>
      <c r="BK1366" s="17"/>
      <c r="BL1366" s="33"/>
      <c r="BM1366" s="33"/>
      <c r="BN1366" s="17"/>
      <c r="BO1366" s="17"/>
      <c r="BP1366" s="17"/>
      <c r="BQ1366" s="17"/>
      <c r="BR1366" s="17"/>
      <c r="BS1366" s="17"/>
      <c r="BT1366" s="33"/>
      <c r="BU1366" s="33"/>
    </row>
    <row r="1367" spans="58:73" ht="15">
      <c r="BF1367" s="17"/>
      <c r="BG1367" s="17"/>
      <c r="BH1367" s="17"/>
      <c r="BI1367" s="17"/>
      <c r="BJ1367" s="17"/>
      <c r="BK1367" s="17"/>
      <c r="BL1367" s="33"/>
      <c r="BM1367" s="33"/>
      <c r="BN1367" s="17"/>
      <c r="BO1367" s="17"/>
      <c r="BP1367" s="17"/>
      <c r="BQ1367" s="17"/>
      <c r="BR1367" s="17"/>
      <c r="BS1367" s="17"/>
      <c r="BT1367" s="33"/>
      <c r="BU1367" s="33"/>
    </row>
    <row r="1368" spans="58:73" ht="15">
      <c r="BF1368" s="17"/>
      <c r="BG1368" s="17"/>
      <c r="BH1368" s="17"/>
      <c r="BI1368" s="17"/>
      <c r="BJ1368" s="17"/>
      <c r="BK1368" s="17"/>
      <c r="BL1368" s="33"/>
      <c r="BM1368" s="33"/>
      <c r="BN1368" s="17"/>
      <c r="BO1368" s="17"/>
      <c r="BP1368" s="17"/>
      <c r="BQ1368" s="17"/>
      <c r="BR1368" s="17"/>
      <c r="BS1368" s="17"/>
      <c r="BT1368" s="33"/>
      <c r="BU1368" s="33"/>
    </row>
    <row r="1369" spans="58:73" ht="15">
      <c r="BF1369" s="17"/>
      <c r="BG1369" s="17"/>
      <c r="BH1369" s="17"/>
      <c r="BI1369" s="17"/>
      <c r="BJ1369" s="17"/>
      <c r="BK1369" s="17"/>
      <c r="BL1369" s="33"/>
      <c r="BM1369" s="33"/>
      <c r="BN1369" s="17"/>
      <c r="BO1369" s="17"/>
      <c r="BP1369" s="17"/>
      <c r="BQ1369" s="17"/>
      <c r="BR1369" s="17"/>
      <c r="BS1369" s="17"/>
      <c r="BT1369" s="33"/>
      <c r="BU1369" s="33"/>
    </row>
    <row r="1370" spans="58:73" ht="15">
      <c r="BF1370" s="17"/>
      <c r="BG1370" s="17"/>
      <c r="BH1370" s="17"/>
      <c r="BI1370" s="17"/>
      <c r="BJ1370" s="17"/>
      <c r="BK1370" s="17"/>
      <c r="BL1370" s="33"/>
      <c r="BM1370" s="33"/>
      <c r="BN1370" s="17"/>
      <c r="BO1370" s="17"/>
      <c r="BP1370" s="17"/>
      <c r="BQ1370" s="17"/>
      <c r="BR1370" s="17"/>
      <c r="BS1370" s="17"/>
      <c r="BT1370" s="33"/>
      <c r="BU1370" s="33"/>
    </row>
    <row r="1371" spans="58:73" ht="15">
      <c r="BF1371" s="17"/>
      <c r="BG1371" s="17"/>
      <c r="BH1371" s="17"/>
      <c r="BI1371" s="17"/>
      <c r="BJ1371" s="17"/>
      <c r="BK1371" s="17"/>
      <c r="BL1371" s="33"/>
      <c r="BM1371" s="33"/>
      <c r="BN1371" s="17"/>
      <c r="BO1371" s="17"/>
      <c r="BP1371" s="17"/>
      <c r="BQ1371" s="17"/>
      <c r="BR1371" s="17"/>
      <c r="BS1371" s="17"/>
      <c r="BT1371" s="33"/>
      <c r="BU1371" s="33"/>
    </row>
    <row r="1372" spans="58:73" ht="15">
      <c r="BF1372" s="17"/>
      <c r="BG1372" s="17"/>
      <c r="BH1372" s="17"/>
      <c r="BI1372" s="17"/>
      <c r="BJ1372" s="17"/>
      <c r="BK1372" s="17"/>
      <c r="BL1372" s="33"/>
      <c r="BM1372" s="33"/>
      <c r="BN1372" s="17"/>
      <c r="BO1372" s="17"/>
      <c r="BP1372" s="17"/>
      <c r="BQ1372" s="17"/>
      <c r="BR1372" s="17"/>
      <c r="BS1372" s="17"/>
      <c r="BT1372" s="33"/>
      <c r="BU1372" s="33"/>
    </row>
    <row r="1373" spans="58:73" ht="15">
      <c r="BF1373" s="17"/>
      <c r="BG1373" s="17"/>
      <c r="BH1373" s="17"/>
      <c r="BI1373" s="17"/>
      <c r="BJ1373" s="17"/>
      <c r="BK1373" s="17"/>
      <c r="BL1373" s="33"/>
      <c r="BM1373" s="33"/>
      <c r="BN1373" s="17"/>
      <c r="BO1373" s="17"/>
      <c r="BP1373" s="17"/>
      <c r="BQ1373" s="17"/>
      <c r="BR1373" s="17"/>
      <c r="BS1373" s="17"/>
      <c r="BT1373" s="33"/>
      <c r="BU1373" s="33"/>
    </row>
    <row r="1374" spans="58:73" ht="15">
      <c r="BF1374" s="17"/>
      <c r="BG1374" s="17"/>
      <c r="BH1374" s="17"/>
      <c r="BI1374" s="17"/>
      <c r="BJ1374" s="17"/>
      <c r="BK1374" s="17"/>
      <c r="BL1374" s="33"/>
      <c r="BM1374" s="33"/>
      <c r="BN1374" s="17"/>
      <c r="BO1374" s="17"/>
      <c r="BP1374" s="17"/>
      <c r="BQ1374" s="17"/>
      <c r="BR1374" s="17"/>
      <c r="BS1374" s="17"/>
      <c r="BT1374" s="33"/>
      <c r="BU1374" s="33"/>
    </row>
    <row r="1375" spans="58:73" ht="15">
      <c r="BF1375" s="17"/>
      <c r="BG1375" s="17"/>
      <c r="BH1375" s="17"/>
      <c r="BI1375" s="17"/>
      <c r="BJ1375" s="17"/>
      <c r="BK1375" s="17"/>
      <c r="BL1375" s="33"/>
      <c r="BM1375" s="33"/>
      <c r="BN1375" s="17"/>
      <c r="BO1375" s="17"/>
      <c r="BP1375" s="17"/>
      <c r="BQ1375" s="17"/>
      <c r="BR1375" s="17"/>
      <c r="BS1375" s="17"/>
      <c r="BT1375" s="33"/>
      <c r="BU1375" s="33"/>
    </row>
    <row r="1376" spans="58:73" ht="15">
      <c r="BF1376" s="17"/>
      <c r="BG1376" s="17"/>
      <c r="BH1376" s="17"/>
      <c r="BI1376" s="17"/>
      <c r="BJ1376" s="17"/>
      <c r="BK1376" s="17"/>
      <c r="BL1376" s="33"/>
      <c r="BM1376" s="33"/>
      <c r="BN1376" s="17"/>
      <c r="BO1376" s="17"/>
      <c r="BP1376" s="17"/>
      <c r="BQ1376" s="17"/>
      <c r="BR1376" s="17"/>
      <c r="BS1376" s="17"/>
      <c r="BT1376" s="33"/>
      <c r="BU1376" s="33"/>
    </row>
    <row r="1377" spans="58:73" ht="15">
      <c r="BF1377" s="17"/>
      <c r="BG1377" s="17"/>
      <c r="BH1377" s="17"/>
      <c r="BI1377" s="17"/>
      <c r="BJ1377" s="17"/>
      <c r="BK1377" s="17"/>
      <c r="BL1377" s="33"/>
      <c r="BM1377" s="33"/>
      <c r="BN1377" s="17"/>
      <c r="BO1377" s="17"/>
      <c r="BP1377" s="17"/>
      <c r="BQ1377" s="17"/>
      <c r="BR1377" s="17"/>
      <c r="BS1377" s="17"/>
      <c r="BT1377" s="33"/>
      <c r="BU1377" s="33"/>
    </row>
    <row r="1378" spans="58:73" ht="15">
      <c r="BF1378" s="17"/>
      <c r="BG1378" s="17"/>
      <c r="BH1378" s="17"/>
      <c r="BI1378" s="17"/>
      <c r="BJ1378" s="17"/>
      <c r="BK1378" s="17"/>
      <c r="BL1378" s="33"/>
      <c r="BM1378" s="33"/>
      <c r="BN1378" s="17"/>
      <c r="BO1378" s="17"/>
      <c r="BP1378" s="17"/>
      <c r="BQ1378" s="17"/>
      <c r="BR1378" s="17"/>
      <c r="BS1378" s="17"/>
      <c r="BT1378" s="33"/>
      <c r="BU1378" s="33"/>
    </row>
    <row r="1379" spans="58:73" ht="15">
      <c r="BF1379" s="17"/>
      <c r="BG1379" s="17"/>
      <c r="BH1379" s="17"/>
      <c r="BI1379" s="17"/>
      <c r="BJ1379" s="17"/>
      <c r="BK1379" s="17"/>
      <c r="BL1379" s="33"/>
      <c r="BM1379" s="33"/>
      <c r="BN1379" s="17"/>
      <c r="BO1379" s="17"/>
      <c r="BP1379" s="17"/>
      <c r="BQ1379" s="17"/>
      <c r="BR1379" s="17"/>
      <c r="BS1379" s="17"/>
      <c r="BT1379" s="33"/>
      <c r="BU1379" s="33"/>
    </row>
    <row r="1380" spans="58:73" ht="15">
      <c r="BF1380" s="17"/>
      <c r="BG1380" s="17"/>
      <c r="BH1380" s="17"/>
      <c r="BI1380" s="17"/>
      <c r="BJ1380" s="17"/>
      <c r="BK1380" s="17"/>
      <c r="BL1380" s="33"/>
      <c r="BM1380" s="33"/>
      <c r="BN1380" s="17"/>
      <c r="BO1380" s="17"/>
      <c r="BP1380" s="17"/>
      <c r="BQ1380" s="17"/>
      <c r="BR1380" s="17"/>
      <c r="BS1380" s="17"/>
      <c r="BT1380" s="33"/>
      <c r="BU1380" s="33"/>
    </row>
    <row r="1381" spans="58:73" ht="15">
      <c r="BF1381" s="17"/>
      <c r="BG1381" s="17"/>
      <c r="BH1381" s="17"/>
      <c r="BI1381" s="17"/>
      <c r="BJ1381" s="17"/>
      <c r="BK1381" s="17"/>
      <c r="BL1381" s="33"/>
      <c r="BM1381" s="33"/>
      <c r="BN1381" s="17"/>
      <c r="BO1381" s="17"/>
      <c r="BP1381" s="17"/>
      <c r="BQ1381" s="17"/>
      <c r="BR1381" s="17"/>
      <c r="BS1381" s="17"/>
      <c r="BT1381" s="33"/>
      <c r="BU1381" s="33"/>
    </row>
    <row r="1382" spans="58:73" ht="15">
      <c r="BF1382" s="17"/>
      <c r="BG1382" s="17"/>
      <c r="BH1382" s="17"/>
      <c r="BI1382" s="17"/>
      <c r="BJ1382" s="17"/>
      <c r="BK1382" s="17"/>
      <c r="BL1382" s="33"/>
      <c r="BM1382" s="33"/>
      <c r="BN1382" s="17"/>
      <c r="BO1382" s="17"/>
      <c r="BP1382" s="17"/>
      <c r="BQ1382" s="17"/>
      <c r="BR1382" s="17"/>
      <c r="BS1382" s="17"/>
      <c r="BT1382" s="33"/>
      <c r="BU1382" s="33"/>
    </row>
    <row r="1383" spans="58:73" ht="15">
      <c r="BF1383" s="17"/>
      <c r="BG1383" s="17"/>
      <c r="BH1383" s="17"/>
      <c r="BI1383" s="17"/>
      <c r="BJ1383" s="17"/>
      <c r="BK1383" s="17"/>
      <c r="BL1383" s="33"/>
      <c r="BM1383" s="33"/>
      <c r="BN1383" s="17"/>
      <c r="BO1383" s="17"/>
      <c r="BP1383" s="17"/>
      <c r="BQ1383" s="17"/>
      <c r="BR1383" s="17"/>
      <c r="BS1383" s="17"/>
      <c r="BT1383" s="33"/>
      <c r="BU1383" s="33"/>
    </row>
    <row r="1384" spans="58:73" ht="15">
      <c r="BF1384" s="17"/>
      <c r="BG1384" s="17"/>
      <c r="BH1384" s="17"/>
      <c r="BI1384" s="17"/>
      <c r="BJ1384" s="17"/>
      <c r="BK1384" s="17"/>
      <c r="BL1384" s="33"/>
      <c r="BM1384" s="33"/>
      <c r="BN1384" s="17"/>
      <c r="BO1384" s="17"/>
      <c r="BP1384" s="17"/>
      <c r="BQ1384" s="17"/>
      <c r="BR1384" s="17"/>
      <c r="BS1384" s="17"/>
      <c r="BT1384" s="33"/>
      <c r="BU1384" s="33"/>
    </row>
    <row r="1385" spans="58:73" ht="15">
      <c r="BF1385" s="17"/>
      <c r="BG1385" s="17"/>
      <c r="BH1385" s="17"/>
      <c r="BI1385" s="17"/>
      <c r="BJ1385" s="17"/>
      <c r="BK1385" s="17"/>
      <c r="BL1385" s="33"/>
      <c r="BM1385" s="33"/>
      <c r="BN1385" s="17"/>
      <c r="BO1385" s="17"/>
      <c r="BP1385" s="17"/>
      <c r="BQ1385" s="17"/>
      <c r="BR1385" s="17"/>
      <c r="BS1385" s="17"/>
      <c r="BT1385" s="33"/>
      <c r="BU1385" s="33"/>
    </row>
    <row r="1386" spans="58:73" ht="15">
      <c r="BF1386" s="17"/>
      <c r="BG1386" s="17"/>
      <c r="BH1386" s="17"/>
      <c r="BI1386" s="17"/>
      <c r="BJ1386" s="17"/>
      <c r="BK1386" s="17"/>
      <c r="BL1386" s="33"/>
      <c r="BM1386" s="33"/>
      <c r="BN1386" s="17"/>
      <c r="BO1386" s="17"/>
      <c r="BP1386" s="17"/>
      <c r="BQ1386" s="17"/>
      <c r="BR1386" s="17"/>
      <c r="BS1386" s="17"/>
      <c r="BT1386" s="33"/>
      <c r="BU1386" s="33"/>
    </row>
    <row r="1387" spans="58:73" ht="15">
      <c r="BF1387" s="17"/>
      <c r="BG1387" s="17"/>
      <c r="BH1387" s="17"/>
      <c r="BI1387" s="17"/>
      <c r="BJ1387" s="17"/>
      <c r="BK1387" s="17"/>
      <c r="BL1387" s="33"/>
      <c r="BM1387" s="33"/>
      <c r="BN1387" s="17"/>
      <c r="BO1387" s="17"/>
      <c r="BP1387" s="17"/>
      <c r="BQ1387" s="17"/>
      <c r="BR1387" s="17"/>
      <c r="BS1387" s="17"/>
      <c r="BT1387" s="33"/>
      <c r="BU1387" s="33"/>
    </row>
    <row r="1388" spans="58:73" ht="15">
      <c r="BF1388" s="17"/>
      <c r="BG1388" s="17"/>
      <c r="BH1388" s="17"/>
      <c r="BI1388" s="17"/>
      <c r="BJ1388" s="17"/>
      <c r="BK1388" s="17"/>
      <c r="BL1388" s="33"/>
      <c r="BM1388" s="33"/>
      <c r="BN1388" s="17"/>
      <c r="BO1388" s="17"/>
      <c r="BP1388" s="17"/>
      <c r="BQ1388" s="17"/>
      <c r="BR1388" s="17"/>
      <c r="BS1388" s="17"/>
      <c r="BT1388" s="33"/>
      <c r="BU1388" s="33"/>
    </row>
    <row r="1389" spans="58:73" ht="15">
      <c r="BF1389" s="17"/>
      <c r="BG1389" s="17"/>
      <c r="BH1389" s="17"/>
      <c r="BI1389" s="17"/>
      <c r="BJ1389" s="17"/>
      <c r="BK1389" s="17"/>
      <c r="BL1389" s="33"/>
      <c r="BM1389" s="33"/>
      <c r="BN1389" s="17"/>
      <c r="BO1389" s="17"/>
      <c r="BP1389" s="17"/>
      <c r="BQ1389" s="17"/>
      <c r="BR1389" s="17"/>
      <c r="BS1389" s="17"/>
      <c r="BT1389" s="33"/>
      <c r="BU1389" s="33"/>
    </row>
    <row r="1390" spans="58:73" ht="15">
      <c r="BF1390" s="17"/>
      <c r="BG1390" s="17"/>
      <c r="BH1390" s="17"/>
      <c r="BI1390" s="17"/>
      <c r="BJ1390" s="17"/>
      <c r="BK1390" s="17"/>
      <c r="BL1390" s="33"/>
      <c r="BM1390" s="33"/>
      <c r="BN1390" s="17"/>
      <c r="BO1390" s="17"/>
      <c r="BP1390" s="17"/>
      <c r="BQ1390" s="17"/>
      <c r="BR1390" s="17"/>
      <c r="BS1390" s="17"/>
      <c r="BT1390" s="33"/>
      <c r="BU1390" s="33"/>
    </row>
    <row r="1391" spans="58:73" ht="15">
      <c r="BF1391" s="17"/>
      <c r="BG1391" s="17"/>
      <c r="BH1391" s="17"/>
      <c r="BI1391" s="17"/>
      <c r="BJ1391" s="17"/>
      <c r="BK1391" s="17"/>
      <c r="BL1391" s="33"/>
      <c r="BM1391" s="33"/>
      <c r="BN1391" s="17"/>
      <c r="BO1391" s="17"/>
      <c r="BP1391" s="17"/>
      <c r="BQ1391" s="17"/>
      <c r="BR1391" s="17"/>
      <c r="BS1391" s="17"/>
      <c r="BT1391" s="33"/>
      <c r="BU1391" s="33"/>
    </row>
    <row r="1392" spans="58:73" ht="15">
      <c r="BF1392" s="17"/>
      <c r="BG1392" s="17"/>
      <c r="BH1392" s="17"/>
      <c r="BI1392" s="17"/>
      <c r="BJ1392" s="17"/>
      <c r="BK1392" s="17"/>
      <c r="BL1392" s="33"/>
      <c r="BM1392" s="33"/>
      <c r="BN1392" s="17"/>
      <c r="BO1392" s="17"/>
      <c r="BP1392" s="17"/>
      <c r="BQ1392" s="17"/>
      <c r="BR1392" s="17"/>
      <c r="BS1392" s="17"/>
      <c r="BT1392" s="33"/>
      <c r="BU1392" s="33"/>
    </row>
    <row r="1393" spans="58:73" ht="15">
      <c r="BF1393" s="17"/>
      <c r="BG1393" s="17"/>
      <c r="BH1393" s="17"/>
      <c r="BI1393" s="17"/>
      <c r="BJ1393" s="17"/>
      <c r="BK1393" s="17"/>
      <c r="BL1393" s="33"/>
      <c r="BM1393" s="33"/>
      <c r="BN1393" s="17"/>
      <c r="BO1393" s="17"/>
      <c r="BP1393" s="17"/>
      <c r="BQ1393" s="17"/>
      <c r="BR1393" s="17"/>
      <c r="BS1393" s="17"/>
      <c r="BT1393" s="33"/>
      <c r="BU1393" s="33"/>
    </row>
    <row r="1394" spans="58:73" ht="15">
      <c r="BF1394" s="17"/>
      <c r="BG1394" s="17"/>
      <c r="BH1394" s="17"/>
      <c r="BI1394" s="17"/>
      <c r="BJ1394" s="17"/>
      <c r="BK1394" s="17"/>
      <c r="BL1394" s="33"/>
      <c r="BM1394" s="33"/>
      <c r="BN1394" s="17"/>
      <c r="BO1394" s="17"/>
      <c r="BP1394" s="17"/>
      <c r="BQ1394" s="17"/>
      <c r="BR1394" s="17"/>
      <c r="BS1394" s="17"/>
      <c r="BT1394" s="33"/>
      <c r="BU1394" s="33"/>
    </row>
    <row r="1395" spans="58:73" ht="15">
      <c r="BF1395" s="17"/>
      <c r="BG1395" s="17"/>
      <c r="BH1395" s="17"/>
      <c r="BI1395" s="17"/>
      <c r="BJ1395" s="17"/>
      <c r="BK1395" s="17"/>
      <c r="BL1395" s="33"/>
      <c r="BM1395" s="33"/>
      <c r="BN1395" s="17"/>
      <c r="BO1395" s="17"/>
      <c r="BP1395" s="17"/>
      <c r="BQ1395" s="17"/>
      <c r="BR1395" s="17"/>
      <c r="BS1395" s="17"/>
      <c r="BT1395" s="33"/>
      <c r="BU1395" s="33"/>
    </row>
    <row r="1396" spans="58:73" ht="15">
      <c r="BF1396" s="17"/>
      <c r="BG1396" s="17"/>
      <c r="BH1396" s="17"/>
      <c r="BI1396" s="17"/>
      <c r="BJ1396" s="17"/>
      <c r="BK1396" s="17"/>
      <c r="BL1396" s="33"/>
      <c r="BM1396" s="33"/>
      <c r="BN1396" s="17"/>
      <c r="BO1396" s="17"/>
      <c r="BP1396" s="17"/>
      <c r="BQ1396" s="17"/>
      <c r="BR1396" s="17"/>
      <c r="BS1396" s="17"/>
      <c r="BT1396" s="33"/>
      <c r="BU1396" s="33"/>
    </row>
    <row r="1397" spans="58:73" ht="15">
      <c r="BF1397" s="17"/>
      <c r="BG1397" s="17"/>
      <c r="BH1397" s="17"/>
      <c r="BI1397" s="17"/>
      <c r="BJ1397" s="17"/>
      <c r="BK1397" s="17"/>
      <c r="BL1397" s="33"/>
      <c r="BM1397" s="33"/>
      <c r="BN1397" s="17"/>
      <c r="BO1397" s="17"/>
      <c r="BP1397" s="17"/>
      <c r="BQ1397" s="17"/>
      <c r="BR1397" s="17"/>
      <c r="BS1397" s="17"/>
      <c r="BT1397" s="33"/>
      <c r="BU1397" s="33"/>
    </row>
    <row r="1398" spans="58:73" ht="15">
      <c r="BF1398" s="17"/>
      <c r="BG1398" s="17"/>
      <c r="BH1398" s="17"/>
      <c r="BI1398" s="17"/>
      <c r="BJ1398" s="17"/>
      <c r="BK1398" s="17"/>
      <c r="BL1398" s="33"/>
      <c r="BM1398" s="33"/>
      <c r="BN1398" s="17"/>
      <c r="BO1398" s="17"/>
      <c r="BP1398" s="17"/>
      <c r="BQ1398" s="17"/>
      <c r="BR1398" s="17"/>
      <c r="BS1398" s="17"/>
      <c r="BT1398" s="33"/>
      <c r="BU1398" s="33"/>
    </row>
    <row r="1399" spans="58:73" ht="15">
      <c r="BF1399" s="17"/>
      <c r="BG1399" s="17"/>
      <c r="BH1399" s="17"/>
      <c r="BI1399" s="17"/>
      <c r="BJ1399" s="17"/>
      <c r="BK1399" s="17"/>
      <c r="BL1399" s="33"/>
      <c r="BM1399" s="33"/>
      <c r="BN1399" s="17"/>
      <c r="BO1399" s="17"/>
      <c r="BP1399" s="17"/>
      <c r="BQ1399" s="17"/>
      <c r="BR1399" s="17"/>
      <c r="BS1399" s="17"/>
      <c r="BT1399" s="33"/>
      <c r="BU1399" s="33"/>
    </row>
    <row r="1400" spans="58:73" ht="15">
      <c r="BF1400" s="17"/>
      <c r="BG1400" s="17"/>
      <c r="BH1400" s="17"/>
      <c r="BI1400" s="17"/>
      <c r="BJ1400" s="17"/>
      <c r="BK1400" s="17"/>
      <c r="BL1400" s="33"/>
      <c r="BM1400" s="33"/>
      <c r="BN1400" s="17"/>
      <c r="BO1400" s="17"/>
      <c r="BP1400" s="17"/>
      <c r="BQ1400" s="17"/>
      <c r="BR1400" s="17"/>
      <c r="BS1400" s="17"/>
      <c r="BT1400" s="33"/>
      <c r="BU1400" s="33"/>
    </row>
    <row r="1401" spans="58:73" ht="15">
      <c r="BF1401" s="17"/>
      <c r="BG1401" s="17"/>
      <c r="BH1401" s="17"/>
      <c r="BI1401" s="17"/>
      <c r="BJ1401" s="17"/>
      <c r="BK1401" s="17"/>
      <c r="BL1401" s="33"/>
      <c r="BM1401" s="33"/>
      <c r="BN1401" s="17"/>
      <c r="BO1401" s="17"/>
      <c r="BP1401" s="17"/>
      <c r="BQ1401" s="17"/>
      <c r="BR1401" s="17"/>
      <c r="BS1401" s="17"/>
      <c r="BT1401" s="33"/>
      <c r="BU1401" s="33"/>
    </row>
    <row r="1402" spans="58:73" ht="15">
      <c r="BF1402" s="17"/>
      <c r="BG1402" s="17"/>
      <c r="BH1402" s="17"/>
      <c r="BI1402" s="17"/>
      <c r="BJ1402" s="17"/>
      <c r="BK1402" s="17"/>
      <c r="BL1402" s="33"/>
      <c r="BM1402" s="33"/>
      <c r="BN1402" s="17"/>
      <c r="BO1402" s="17"/>
      <c r="BP1402" s="17"/>
      <c r="BQ1402" s="17"/>
      <c r="BR1402" s="17"/>
      <c r="BS1402" s="17"/>
      <c r="BT1402" s="33"/>
      <c r="BU1402" s="33"/>
    </row>
    <row r="1403" spans="58:73" ht="15">
      <c r="BF1403" s="17"/>
      <c r="BG1403" s="17"/>
      <c r="BH1403" s="17"/>
      <c r="BI1403" s="17"/>
      <c r="BJ1403" s="17"/>
      <c r="BK1403" s="17"/>
      <c r="BL1403" s="33"/>
      <c r="BM1403" s="33"/>
      <c r="BN1403" s="17"/>
      <c r="BO1403" s="17"/>
      <c r="BP1403" s="17"/>
      <c r="BQ1403" s="17"/>
      <c r="BR1403" s="17"/>
      <c r="BS1403" s="17"/>
      <c r="BT1403" s="33"/>
      <c r="BU1403" s="33"/>
    </row>
    <row r="1404" spans="58:73" ht="15">
      <c r="BF1404" s="17"/>
      <c r="BG1404" s="17"/>
      <c r="BH1404" s="17"/>
      <c r="BI1404" s="17"/>
      <c r="BJ1404" s="17"/>
      <c r="BK1404" s="17"/>
      <c r="BL1404" s="33"/>
      <c r="BM1404" s="33"/>
      <c r="BN1404" s="17"/>
      <c r="BO1404" s="17"/>
      <c r="BP1404" s="17"/>
      <c r="BQ1404" s="17"/>
      <c r="BR1404" s="17"/>
      <c r="BS1404" s="17"/>
      <c r="BT1404" s="33"/>
      <c r="BU1404" s="33"/>
    </row>
    <row r="1405" spans="58:73" ht="15">
      <c r="BF1405" s="17"/>
      <c r="BG1405" s="17"/>
      <c r="BH1405" s="17"/>
      <c r="BI1405" s="17"/>
      <c r="BJ1405" s="17"/>
      <c r="BK1405" s="17"/>
      <c r="BL1405" s="33"/>
      <c r="BM1405" s="33"/>
      <c r="BN1405" s="17"/>
      <c r="BO1405" s="17"/>
      <c r="BP1405" s="17"/>
      <c r="BQ1405" s="17"/>
      <c r="BR1405" s="17"/>
      <c r="BS1405" s="17"/>
      <c r="BT1405" s="33"/>
      <c r="BU1405" s="33"/>
    </row>
    <row r="1406" spans="58:73" ht="15">
      <c r="BF1406" s="17"/>
      <c r="BG1406" s="17"/>
      <c r="BH1406" s="17"/>
      <c r="BI1406" s="17"/>
      <c r="BJ1406" s="17"/>
      <c r="BK1406" s="17"/>
      <c r="BL1406" s="33"/>
      <c r="BM1406" s="33"/>
      <c r="BN1406" s="17"/>
      <c r="BO1406" s="17"/>
      <c r="BP1406" s="17"/>
      <c r="BQ1406" s="17"/>
      <c r="BR1406" s="17"/>
      <c r="BS1406" s="17"/>
      <c r="BT1406" s="33"/>
      <c r="BU1406" s="33"/>
    </row>
    <row r="1407" spans="58:73" ht="15">
      <c r="BF1407" s="17"/>
      <c r="BG1407" s="17"/>
      <c r="BH1407" s="17"/>
      <c r="BI1407" s="17"/>
      <c r="BJ1407" s="17"/>
      <c r="BK1407" s="17"/>
      <c r="BL1407" s="33"/>
      <c r="BM1407" s="33"/>
      <c r="BN1407" s="17"/>
      <c r="BO1407" s="17"/>
      <c r="BP1407" s="17"/>
      <c r="BQ1407" s="17"/>
      <c r="BR1407" s="17"/>
      <c r="BS1407" s="17"/>
      <c r="BT1407" s="33"/>
      <c r="BU1407" s="33"/>
    </row>
    <row r="1408" spans="58:73" ht="15">
      <c r="BF1408" s="17"/>
      <c r="BG1408" s="17"/>
      <c r="BH1408" s="17"/>
      <c r="BI1408" s="17"/>
      <c r="BJ1408" s="17"/>
      <c r="BK1408" s="17"/>
      <c r="BL1408" s="33"/>
      <c r="BM1408" s="33"/>
      <c r="BN1408" s="17"/>
      <c r="BO1408" s="17"/>
      <c r="BP1408" s="17"/>
      <c r="BQ1408" s="17"/>
      <c r="BR1408" s="17"/>
      <c r="BS1408" s="17"/>
      <c r="BT1408" s="33"/>
      <c r="BU1408" s="33"/>
    </row>
    <row r="1409" spans="58:73" ht="15">
      <c r="BF1409" s="17"/>
      <c r="BG1409" s="17"/>
      <c r="BH1409" s="17"/>
      <c r="BI1409" s="17"/>
      <c r="BJ1409" s="17"/>
      <c r="BK1409" s="17"/>
      <c r="BL1409" s="33"/>
      <c r="BM1409" s="33"/>
      <c r="BN1409" s="17"/>
      <c r="BO1409" s="17"/>
      <c r="BP1409" s="17"/>
      <c r="BQ1409" s="17"/>
      <c r="BR1409" s="17"/>
      <c r="BS1409" s="17"/>
      <c r="BT1409" s="33"/>
      <c r="BU1409" s="33"/>
    </row>
    <row r="1410" spans="58:73" ht="15">
      <c r="BF1410" s="17"/>
      <c r="BG1410" s="17"/>
      <c r="BH1410" s="17"/>
      <c r="BI1410" s="17"/>
      <c r="BJ1410" s="17"/>
      <c r="BK1410" s="17"/>
      <c r="BL1410" s="33"/>
      <c r="BM1410" s="33"/>
      <c r="BN1410" s="17"/>
      <c r="BO1410" s="17"/>
      <c r="BP1410" s="17"/>
      <c r="BQ1410" s="17"/>
      <c r="BR1410" s="17"/>
      <c r="BS1410" s="17"/>
      <c r="BT1410" s="33"/>
      <c r="BU1410" s="33"/>
    </row>
    <row r="1411" spans="58:73" ht="15">
      <c r="BF1411" s="17"/>
      <c r="BG1411" s="17"/>
      <c r="BH1411" s="17"/>
      <c r="BI1411" s="17"/>
      <c r="BJ1411" s="17"/>
      <c r="BK1411" s="17"/>
      <c r="BL1411" s="33"/>
      <c r="BM1411" s="33"/>
      <c r="BN1411" s="17"/>
      <c r="BO1411" s="17"/>
      <c r="BP1411" s="17"/>
      <c r="BQ1411" s="17"/>
      <c r="BR1411" s="17"/>
      <c r="BS1411" s="17"/>
      <c r="BT1411" s="33"/>
      <c r="BU1411" s="33"/>
    </row>
    <row r="1412" spans="58:73" ht="15">
      <c r="BF1412" s="17"/>
      <c r="BG1412" s="17"/>
      <c r="BH1412" s="17"/>
      <c r="BI1412" s="17"/>
      <c r="BJ1412" s="17"/>
      <c r="BK1412" s="17"/>
      <c r="BL1412" s="33"/>
      <c r="BM1412" s="33"/>
      <c r="BN1412" s="17"/>
      <c r="BO1412" s="17"/>
      <c r="BP1412" s="17"/>
      <c r="BQ1412" s="17"/>
      <c r="BR1412" s="17"/>
      <c r="BS1412" s="17"/>
      <c r="BT1412" s="33"/>
      <c r="BU1412" s="33"/>
    </row>
    <row r="1413" spans="58:73" ht="15">
      <c r="BF1413" s="17"/>
      <c r="BG1413" s="17"/>
      <c r="BH1413" s="17"/>
      <c r="BI1413" s="17"/>
      <c r="BJ1413" s="17"/>
      <c r="BK1413" s="17"/>
      <c r="BL1413" s="33"/>
      <c r="BM1413" s="33"/>
      <c r="BN1413" s="17"/>
      <c r="BO1413" s="17"/>
      <c r="BP1413" s="17"/>
      <c r="BQ1413" s="17"/>
      <c r="BR1413" s="17"/>
      <c r="BS1413" s="17"/>
      <c r="BT1413" s="33"/>
      <c r="BU1413" s="33"/>
    </row>
    <row r="1414" spans="58:73" ht="15">
      <c r="BF1414" s="17"/>
      <c r="BG1414" s="17"/>
      <c r="BH1414" s="17"/>
      <c r="BI1414" s="17"/>
      <c r="BJ1414" s="17"/>
      <c r="BK1414" s="17"/>
      <c r="BL1414" s="33"/>
      <c r="BM1414" s="33"/>
      <c r="BN1414" s="17"/>
      <c r="BO1414" s="17"/>
      <c r="BP1414" s="17"/>
      <c r="BQ1414" s="17"/>
      <c r="BR1414" s="17"/>
      <c r="BS1414" s="17"/>
      <c r="BT1414" s="33"/>
      <c r="BU1414" s="33"/>
    </row>
    <row r="1415" spans="58:73" ht="15">
      <c r="BF1415" s="17"/>
      <c r="BG1415" s="17"/>
      <c r="BH1415" s="17"/>
      <c r="BI1415" s="17"/>
      <c r="BJ1415" s="17"/>
      <c r="BK1415" s="17"/>
      <c r="BL1415" s="33"/>
      <c r="BM1415" s="33"/>
      <c r="BN1415" s="17"/>
      <c r="BO1415" s="17"/>
      <c r="BP1415" s="17"/>
      <c r="BQ1415" s="17"/>
      <c r="BR1415" s="17"/>
      <c r="BS1415" s="17"/>
      <c r="BT1415" s="33"/>
      <c r="BU1415" s="33"/>
    </row>
    <row r="1416" spans="58:73" ht="15">
      <c r="BF1416" s="17"/>
      <c r="BG1416" s="17"/>
      <c r="BH1416" s="17"/>
      <c r="BI1416" s="17"/>
      <c r="BJ1416" s="17"/>
      <c r="BK1416" s="17"/>
      <c r="BL1416" s="33"/>
      <c r="BM1416" s="33"/>
      <c r="BN1416" s="17"/>
      <c r="BO1416" s="17"/>
      <c r="BP1416" s="17"/>
      <c r="BQ1416" s="17"/>
      <c r="BR1416" s="17"/>
      <c r="BS1416" s="17"/>
      <c r="BT1416" s="33"/>
      <c r="BU1416" s="33"/>
    </row>
    <row r="1417" spans="58:73" ht="15">
      <c r="BF1417" s="17"/>
      <c r="BG1417" s="17"/>
      <c r="BH1417" s="17"/>
      <c r="BI1417" s="17"/>
      <c r="BJ1417" s="17"/>
      <c r="BK1417" s="17"/>
      <c r="BL1417" s="33"/>
      <c r="BM1417" s="33"/>
      <c r="BN1417" s="17"/>
      <c r="BO1417" s="17"/>
      <c r="BP1417" s="17"/>
      <c r="BQ1417" s="17"/>
      <c r="BR1417" s="17"/>
      <c r="BS1417" s="17"/>
      <c r="BT1417" s="33"/>
      <c r="BU1417" s="33"/>
    </row>
    <row r="1418" spans="58:73" ht="15">
      <c r="BF1418" s="17"/>
      <c r="BG1418" s="17"/>
      <c r="BH1418" s="17"/>
      <c r="BI1418" s="17"/>
      <c r="BJ1418" s="17"/>
      <c r="BK1418" s="17"/>
      <c r="BL1418" s="33"/>
      <c r="BM1418" s="33"/>
      <c r="BN1418" s="17"/>
      <c r="BO1418" s="17"/>
      <c r="BP1418" s="17"/>
      <c r="BQ1418" s="17"/>
      <c r="BR1418" s="17"/>
      <c r="BS1418" s="17"/>
      <c r="BT1418" s="33"/>
      <c r="BU1418" s="33"/>
    </row>
    <row r="1419" spans="58:73" ht="15">
      <c r="BF1419" s="17"/>
      <c r="BG1419" s="17"/>
      <c r="BH1419" s="17"/>
      <c r="BI1419" s="17"/>
      <c r="BJ1419" s="17"/>
      <c r="BK1419" s="17"/>
      <c r="BL1419" s="33"/>
      <c r="BM1419" s="33"/>
      <c r="BN1419" s="17"/>
      <c r="BO1419" s="17"/>
      <c r="BP1419" s="17"/>
      <c r="BQ1419" s="17"/>
      <c r="BR1419" s="17"/>
      <c r="BS1419" s="17"/>
      <c r="BT1419" s="33"/>
      <c r="BU1419" s="33"/>
    </row>
    <row r="1420" spans="58:73" ht="15">
      <c r="BF1420" s="17"/>
      <c r="BG1420" s="17"/>
      <c r="BH1420" s="17"/>
      <c r="BI1420" s="17"/>
      <c r="BJ1420" s="17"/>
      <c r="BK1420" s="17"/>
      <c r="BL1420" s="33"/>
      <c r="BM1420" s="33"/>
      <c r="BN1420" s="17"/>
      <c r="BO1420" s="17"/>
      <c r="BP1420" s="17"/>
      <c r="BQ1420" s="17"/>
      <c r="BR1420" s="17"/>
      <c r="BS1420" s="17"/>
      <c r="BT1420" s="33"/>
      <c r="BU1420" s="33"/>
    </row>
    <row r="1421" spans="58:73" ht="15">
      <c r="BF1421" s="17"/>
      <c r="BG1421" s="17"/>
      <c r="BH1421" s="17"/>
      <c r="BI1421" s="17"/>
      <c r="BJ1421" s="17"/>
      <c r="BK1421" s="17"/>
      <c r="BL1421" s="33"/>
      <c r="BM1421" s="33"/>
      <c r="BN1421" s="17"/>
      <c r="BO1421" s="17"/>
      <c r="BP1421" s="17"/>
      <c r="BQ1421" s="17"/>
      <c r="BR1421" s="17"/>
      <c r="BS1421" s="17"/>
      <c r="BT1421" s="33"/>
      <c r="BU1421" s="33"/>
    </row>
    <row r="1422" spans="58:73" ht="15">
      <c r="BF1422" s="17"/>
      <c r="BG1422" s="17"/>
      <c r="BH1422" s="17"/>
      <c r="BI1422" s="17"/>
      <c r="BJ1422" s="17"/>
      <c r="BK1422" s="17"/>
      <c r="BL1422" s="33"/>
      <c r="BM1422" s="33"/>
      <c r="BN1422" s="17"/>
      <c r="BO1422" s="17"/>
      <c r="BP1422" s="17"/>
      <c r="BQ1422" s="17"/>
      <c r="BR1422" s="17"/>
      <c r="BS1422" s="17"/>
      <c r="BT1422" s="33"/>
      <c r="BU1422" s="33"/>
    </row>
    <row r="1423" spans="58:73" ht="15">
      <c r="BF1423" s="17"/>
      <c r="BG1423" s="17"/>
      <c r="BH1423" s="17"/>
      <c r="BI1423" s="17"/>
      <c r="BJ1423" s="17"/>
      <c r="BK1423" s="17"/>
      <c r="BL1423" s="33"/>
      <c r="BM1423" s="33"/>
      <c r="BN1423" s="17"/>
      <c r="BO1423" s="17"/>
      <c r="BP1423" s="17"/>
      <c r="BQ1423" s="17"/>
      <c r="BR1423" s="17"/>
      <c r="BS1423" s="17"/>
      <c r="BT1423" s="33"/>
      <c r="BU1423" s="33"/>
    </row>
    <row r="1424" spans="58:73" ht="15">
      <c r="BF1424" s="17"/>
      <c r="BG1424" s="17"/>
      <c r="BH1424" s="17"/>
      <c r="BI1424" s="17"/>
      <c r="BJ1424" s="17"/>
      <c r="BK1424" s="17"/>
      <c r="BL1424" s="33"/>
      <c r="BM1424" s="33"/>
      <c r="BN1424" s="17"/>
      <c r="BO1424" s="17"/>
      <c r="BP1424" s="17"/>
      <c r="BQ1424" s="17"/>
      <c r="BR1424" s="17"/>
      <c r="BS1424" s="17"/>
      <c r="BT1424" s="33"/>
      <c r="BU1424" s="33"/>
    </row>
    <row r="1425" spans="58:73" ht="15">
      <c r="BF1425" s="17"/>
      <c r="BG1425" s="17"/>
      <c r="BH1425" s="17"/>
      <c r="BI1425" s="17"/>
      <c r="BJ1425" s="17"/>
      <c r="BK1425" s="17"/>
      <c r="BL1425" s="33"/>
      <c r="BM1425" s="33"/>
      <c r="BN1425" s="17"/>
      <c r="BO1425" s="17"/>
      <c r="BP1425" s="17"/>
      <c r="BQ1425" s="17"/>
      <c r="BR1425" s="17"/>
      <c r="BS1425" s="17"/>
      <c r="BT1425" s="33"/>
      <c r="BU1425" s="33"/>
    </row>
    <row r="1426" spans="58:73" ht="15">
      <c r="BF1426" s="17"/>
      <c r="BG1426" s="17"/>
      <c r="BH1426" s="17"/>
      <c r="BI1426" s="17"/>
      <c r="BJ1426" s="17"/>
      <c r="BK1426" s="17"/>
      <c r="BL1426" s="33"/>
      <c r="BM1426" s="33"/>
      <c r="BN1426" s="17"/>
      <c r="BO1426" s="17"/>
      <c r="BP1426" s="17"/>
      <c r="BQ1426" s="17"/>
      <c r="BR1426" s="17"/>
      <c r="BS1426" s="17"/>
      <c r="BT1426" s="33"/>
      <c r="BU1426" s="33"/>
    </row>
    <row r="1427" spans="58:73" ht="15">
      <c r="BF1427" s="17"/>
      <c r="BG1427" s="17"/>
      <c r="BH1427" s="17"/>
      <c r="BI1427" s="17"/>
      <c r="BJ1427" s="17"/>
      <c r="BK1427" s="17"/>
      <c r="BL1427" s="33"/>
      <c r="BM1427" s="33"/>
      <c r="BN1427" s="17"/>
      <c r="BO1427" s="17"/>
      <c r="BP1427" s="17"/>
      <c r="BQ1427" s="17"/>
      <c r="BR1427" s="17"/>
      <c r="BS1427" s="17"/>
      <c r="BT1427" s="33"/>
      <c r="BU1427" s="33"/>
    </row>
    <row r="1428" spans="58:73" ht="15">
      <c r="BF1428" s="17"/>
      <c r="BG1428" s="17"/>
      <c r="BH1428" s="17"/>
      <c r="BI1428" s="17"/>
      <c r="BJ1428" s="17"/>
      <c r="BK1428" s="17"/>
      <c r="BL1428" s="33"/>
      <c r="BM1428" s="33"/>
      <c r="BN1428" s="17"/>
      <c r="BO1428" s="17"/>
      <c r="BP1428" s="17"/>
      <c r="BQ1428" s="17"/>
      <c r="BR1428" s="17"/>
      <c r="BS1428" s="17"/>
      <c r="BT1428" s="33"/>
      <c r="BU1428" s="33"/>
    </row>
    <row r="1429" spans="58:73" ht="15">
      <c r="BF1429" s="17"/>
      <c r="BG1429" s="17"/>
      <c r="BH1429" s="17"/>
      <c r="BI1429" s="17"/>
      <c r="BJ1429" s="17"/>
      <c r="BK1429" s="17"/>
      <c r="BL1429" s="33"/>
      <c r="BM1429" s="33"/>
      <c r="BN1429" s="17"/>
      <c r="BO1429" s="17"/>
      <c r="BP1429" s="17"/>
      <c r="BQ1429" s="17"/>
      <c r="BR1429" s="17"/>
      <c r="BS1429" s="17"/>
      <c r="BT1429" s="33"/>
      <c r="BU1429" s="33"/>
    </row>
    <row r="1430" spans="58:73" ht="15">
      <c r="BF1430" s="17"/>
      <c r="BG1430" s="17"/>
      <c r="BH1430" s="17"/>
      <c r="BI1430" s="17"/>
      <c r="BJ1430" s="17"/>
      <c r="BK1430" s="17"/>
      <c r="BL1430" s="33"/>
      <c r="BM1430" s="33"/>
      <c r="BN1430" s="17"/>
      <c r="BO1430" s="17"/>
      <c r="BP1430" s="17"/>
      <c r="BQ1430" s="17"/>
      <c r="BR1430" s="17"/>
      <c r="BS1430" s="17"/>
      <c r="BT1430" s="33"/>
      <c r="BU1430" s="33"/>
    </row>
    <row r="1431" spans="58:73" ht="15">
      <c r="BF1431" s="17"/>
      <c r="BG1431" s="17"/>
      <c r="BH1431" s="17"/>
      <c r="BI1431" s="17"/>
      <c r="BJ1431" s="17"/>
      <c r="BK1431" s="17"/>
      <c r="BL1431" s="33"/>
      <c r="BM1431" s="33"/>
      <c r="BN1431" s="17"/>
      <c r="BO1431" s="17"/>
      <c r="BP1431" s="17"/>
      <c r="BQ1431" s="17"/>
      <c r="BR1431" s="17"/>
      <c r="BS1431" s="17"/>
      <c r="BT1431" s="33"/>
      <c r="BU1431" s="33"/>
    </row>
    <row r="1432" spans="58:73" ht="15">
      <c r="BF1432" s="17"/>
      <c r="BG1432" s="17"/>
      <c r="BH1432" s="17"/>
      <c r="BI1432" s="17"/>
      <c r="BJ1432" s="17"/>
      <c r="BK1432" s="17"/>
      <c r="BL1432" s="33"/>
      <c r="BM1432" s="33"/>
      <c r="BN1432" s="17"/>
      <c r="BO1432" s="17"/>
      <c r="BP1432" s="17"/>
      <c r="BQ1432" s="17"/>
      <c r="BR1432" s="17"/>
      <c r="BS1432" s="17"/>
      <c r="BT1432" s="33"/>
      <c r="BU1432" s="33"/>
    </row>
    <row r="1433" spans="58:73" ht="15">
      <c r="BF1433" s="17"/>
      <c r="BG1433" s="17"/>
      <c r="BH1433" s="17"/>
      <c r="BI1433" s="17"/>
      <c r="BJ1433" s="17"/>
      <c r="BK1433" s="17"/>
      <c r="BL1433" s="33"/>
      <c r="BM1433" s="33"/>
      <c r="BN1433" s="17"/>
      <c r="BO1433" s="17"/>
      <c r="BP1433" s="17"/>
      <c r="BQ1433" s="17"/>
      <c r="BR1433" s="17"/>
      <c r="BS1433" s="17"/>
      <c r="BT1433" s="33"/>
      <c r="BU1433" s="33"/>
    </row>
    <row r="1434" spans="58:73" ht="15">
      <c r="BF1434" s="17"/>
      <c r="BG1434" s="17"/>
      <c r="BH1434" s="17"/>
      <c r="BI1434" s="17"/>
      <c r="BJ1434" s="17"/>
      <c r="BK1434" s="17"/>
      <c r="BL1434" s="33"/>
      <c r="BM1434" s="33"/>
      <c r="BN1434" s="17"/>
      <c r="BO1434" s="17"/>
      <c r="BP1434" s="17"/>
      <c r="BQ1434" s="17"/>
      <c r="BR1434" s="17"/>
      <c r="BS1434" s="17"/>
      <c r="BT1434" s="33"/>
      <c r="BU1434" s="33"/>
    </row>
    <row r="1435" spans="58:73" ht="15">
      <c r="BF1435" s="17"/>
      <c r="BG1435" s="17"/>
      <c r="BH1435" s="17"/>
      <c r="BI1435" s="17"/>
      <c r="BJ1435" s="17"/>
      <c r="BK1435" s="17"/>
      <c r="BL1435" s="33"/>
      <c r="BM1435" s="33"/>
      <c r="BN1435" s="17"/>
      <c r="BO1435" s="17"/>
      <c r="BP1435" s="17"/>
      <c r="BQ1435" s="17"/>
      <c r="BR1435" s="17"/>
      <c r="BS1435" s="17"/>
      <c r="BT1435" s="33"/>
      <c r="BU1435" s="33"/>
    </row>
    <row r="1436" spans="58:73" ht="15">
      <c r="BF1436" s="17"/>
      <c r="BG1436" s="17"/>
      <c r="BH1436" s="17"/>
      <c r="BI1436" s="17"/>
      <c r="BJ1436" s="17"/>
      <c r="BK1436" s="17"/>
      <c r="BL1436" s="33"/>
      <c r="BM1436" s="33"/>
      <c r="BN1436" s="17"/>
      <c r="BO1436" s="17"/>
      <c r="BP1436" s="17"/>
      <c r="BQ1436" s="17"/>
      <c r="BR1436" s="17"/>
      <c r="BS1436" s="17"/>
      <c r="BT1436" s="33"/>
      <c r="BU1436" s="33"/>
    </row>
    <row r="1437" spans="58:73" ht="15">
      <c r="BF1437" s="17"/>
      <c r="BG1437" s="17"/>
      <c r="BH1437" s="17"/>
      <c r="BI1437" s="17"/>
      <c r="BJ1437" s="17"/>
      <c r="BK1437" s="17"/>
      <c r="BL1437" s="33"/>
      <c r="BM1437" s="33"/>
      <c r="BN1437" s="17"/>
      <c r="BO1437" s="17"/>
      <c r="BP1437" s="17"/>
      <c r="BQ1437" s="17"/>
      <c r="BR1437" s="17"/>
      <c r="BS1437" s="17"/>
      <c r="BT1437" s="33"/>
      <c r="BU1437" s="33"/>
    </row>
    <row r="1438" spans="58:73" ht="15">
      <c r="BF1438" s="17"/>
      <c r="BG1438" s="17"/>
      <c r="BH1438" s="17"/>
      <c r="BI1438" s="17"/>
      <c r="BJ1438" s="17"/>
      <c r="BK1438" s="17"/>
      <c r="BL1438" s="33"/>
      <c r="BM1438" s="33"/>
      <c r="BN1438" s="17"/>
      <c r="BO1438" s="17"/>
      <c r="BP1438" s="17"/>
      <c r="BQ1438" s="17"/>
      <c r="BR1438" s="17"/>
      <c r="BS1438" s="17"/>
      <c r="BT1438" s="33"/>
      <c r="BU1438" s="33"/>
    </row>
    <row r="1439" spans="58:73" ht="15">
      <c r="BF1439" s="17"/>
      <c r="BG1439" s="17"/>
      <c r="BH1439" s="17"/>
      <c r="BI1439" s="17"/>
      <c r="BJ1439" s="17"/>
      <c r="BK1439" s="17"/>
      <c r="BL1439" s="33"/>
      <c r="BM1439" s="33"/>
      <c r="BN1439" s="17"/>
      <c r="BO1439" s="17"/>
      <c r="BP1439" s="17"/>
      <c r="BQ1439" s="17"/>
      <c r="BR1439" s="17"/>
      <c r="BS1439" s="17"/>
      <c r="BT1439" s="33"/>
      <c r="BU1439" s="33"/>
    </row>
    <row r="1440" spans="58:73" ht="15">
      <c r="BF1440" s="17"/>
      <c r="BG1440" s="17"/>
      <c r="BH1440" s="17"/>
      <c r="BI1440" s="17"/>
      <c r="BJ1440" s="17"/>
      <c r="BK1440" s="17"/>
      <c r="BL1440" s="33"/>
      <c r="BM1440" s="33"/>
      <c r="BN1440" s="17"/>
      <c r="BO1440" s="17"/>
      <c r="BP1440" s="17"/>
      <c r="BQ1440" s="17"/>
      <c r="BR1440" s="17"/>
      <c r="BS1440" s="17"/>
      <c r="BT1440" s="33"/>
      <c r="BU1440" s="33"/>
    </row>
    <row r="1441" spans="58:73" ht="15">
      <c r="BF1441" s="17"/>
      <c r="BG1441" s="17"/>
      <c r="BH1441" s="17"/>
      <c r="BI1441" s="17"/>
      <c r="BJ1441" s="17"/>
      <c r="BK1441" s="17"/>
      <c r="BL1441" s="33"/>
      <c r="BM1441" s="33"/>
      <c r="BN1441" s="17"/>
      <c r="BO1441" s="17"/>
      <c r="BP1441" s="17"/>
      <c r="BQ1441" s="17"/>
      <c r="BR1441" s="17"/>
      <c r="BS1441" s="17"/>
      <c r="BT1441" s="33"/>
      <c r="BU1441" s="33"/>
    </row>
    <row r="1442" spans="58:73" ht="15">
      <c r="BF1442" s="17"/>
      <c r="BG1442" s="17"/>
      <c r="BH1442" s="17"/>
      <c r="BI1442" s="17"/>
      <c r="BJ1442" s="17"/>
      <c r="BK1442" s="17"/>
      <c r="BL1442" s="33"/>
      <c r="BM1442" s="33"/>
      <c r="BN1442" s="17"/>
      <c r="BO1442" s="17"/>
      <c r="BP1442" s="17"/>
      <c r="BQ1442" s="17"/>
      <c r="BR1442" s="17"/>
      <c r="BS1442" s="17"/>
      <c r="BT1442" s="33"/>
      <c r="BU1442" s="33"/>
    </row>
    <row r="1443" spans="58:73" ht="15">
      <c r="BF1443" s="17"/>
      <c r="BG1443" s="17"/>
      <c r="BH1443" s="17"/>
      <c r="BI1443" s="17"/>
      <c r="BJ1443" s="17"/>
      <c r="BK1443" s="17"/>
      <c r="BL1443" s="33"/>
      <c r="BM1443" s="33"/>
      <c r="BN1443" s="17"/>
      <c r="BO1443" s="17"/>
      <c r="BP1443" s="17"/>
      <c r="BQ1443" s="17"/>
      <c r="BR1443" s="17"/>
      <c r="BS1443" s="17"/>
      <c r="BT1443" s="33"/>
      <c r="BU1443" s="33"/>
    </row>
    <row r="1444" spans="58:73" ht="15">
      <c r="BF1444" s="17"/>
      <c r="BG1444" s="17"/>
      <c r="BH1444" s="17"/>
      <c r="BI1444" s="17"/>
      <c r="BJ1444" s="17"/>
      <c r="BK1444" s="17"/>
      <c r="BL1444" s="33"/>
      <c r="BM1444" s="33"/>
      <c r="BN1444" s="17"/>
      <c r="BO1444" s="17"/>
      <c r="BP1444" s="17"/>
      <c r="BQ1444" s="17"/>
      <c r="BR1444" s="17"/>
      <c r="BS1444" s="17"/>
      <c r="BT1444" s="33"/>
      <c r="BU1444" s="33"/>
    </row>
    <row r="1445" spans="58:73" ht="15">
      <c r="BF1445" s="17"/>
      <c r="BG1445" s="17"/>
      <c r="BH1445" s="17"/>
      <c r="BI1445" s="17"/>
      <c r="BJ1445" s="17"/>
      <c r="BK1445" s="17"/>
      <c r="BL1445" s="33"/>
      <c r="BM1445" s="33"/>
      <c r="BN1445" s="17"/>
      <c r="BO1445" s="17"/>
      <c r="BP1445" s="17"/>
      <c r="BQ1445" s="17"/>
      <c r="BR1445" s="17"/>
      <c r="BS1445" s="17"/>
      <c r="BT1445" s="33"/>
      <c r="BU1445" s="33"/>
    </row>
    <row r="1446" spans="58:73" ht="15">
      <c r="BF1446" s="17"/>
      <c r="BG1446" s="17"/>
      <c r="BH1446" s="17"/>
      <c r="BI1446" s="17"/>
      <c r="BJ1446" s="17"/>
      <c r="BK1446" s="17"/>
      <c r="BL1446" s="33"/>
      <c r="BM1446" s="33"/>
      <c r="BN1446" s="17"/>
      <c r="BO1446" s="17"/>
      <c r="BP1446" s="17"/>
      <c r="BQ1446" s="17"/>
      <c r="BR1446" s="17"/>
      <c r="BS1446" s="17"/>
      <c r="BT1446" s="33"/>
      <c r="BU1446" s="33"/>
    </row>
    <row r="1447" spans="58:73" ht="15">
      <c r="BF1447" s="17"/>
      <c r="BG1447" s="17"/>
      <c r="BH1447" s="17"/>
      <c r="BI1447" s="17"/>
      <c r="BJ1447" s="17"/>
      <c r="BK1447" s="17"/>
      <c r="BL1447" s="33"/>
      <c r="BM1447" s="33"/>
      <c r="BN1447" s="17"/>
      <c r="BO1447" s="17"/>
      <c r="BP1447" s="17"/>
      <c r="BQ1447" s="17"/>
      <c r="BR1447" s="17"/>
      <c r="BS1447" s="17"/>
      <c r="BT1447" s="33"/>
      <c r="BU1447" s="33"/>
    </row>
    <row r="1448" spans="58:73" ht="15">
      <c r="BF1448" s="17"/>
      <c r="BG1448" s="17"/>
      <c r="BH1448" s="17"/>
      <c r="BI1448" s="17"/>
      <c r="BJ1448" s="17"/>
      <c r="BK1448" s="17"/>
      <c r="BL1448" s="33"/>
      <c r="BM1448" s="33"/>
      <c r="BN1448" s="17"/>
      <c r="BO1448" s="17"/>
      <c r="BP1448" s="17"/>
      <c r="BQ1448" s="17"/>
      <c r="BR1448" s="17"/>
      <c r="BS1448" s="17"/>
      <c r="BT1448" s="33"/>
      <c r="BU1448" s="33"/>
    </row>
    <row r="1449" spans="58:73" ht="15">
      <c r="BF1449" s="17"/>
      <c r="BG1449" s="17"/>
      <c r="BH1449" s="17"/>
      <c r="BI1449" s="17"/>
      <c r="BJ1449" s="17"/>
      <c r="BK1449" s="17"/>
      <c r="BL1449" s="33"/>
      <c r="BM1449" s="33"/>
      <c r="BN1449" s="17"/>
      <c r="BO1449" s="17"/>
      <c r="BP1449" s="17"/>
      <c r="BQ1449" s="17"/>
      <c r="BR1449" s="17"/>
      <c r="BS1449" s="17"/>
      <c r="BT1449" s="33"/>
      <c r="BU1449" s="33"/>
    </row>
    <row r="1450" spans="58:73" ht="15">
      <c r="BF1450" s="17"/>
      <c r="BG1450" s="17"/>
      <c r="BH1450" s="17"/>
      <c r="BI1450" s="17"/>
      <c r="BJ1450" s="17"/>
      <c r="BK1450" s="17"/>
      <c r="BL1450" s="33"/>
      <c r="BM1450" s="33"/>
      <c r="BN1450" s="17"/>
      <c r="BO1450" s="17"/>
      <c r="BP1450" s="17"/>
      <c r="BQ1450" s="17"/>
      <c r="BR1450" s="17"/>
      <c r="BS1450" s="17"/>
      <c r="BT1450" s="33"/>
      <c r="BU1450" s="33"/>
    </row>
    <row r="1451" spans="58:73" ht="15">
      <c r="BF1451" s="17"/>
      <c r="BG1451" s="17"/>
      <c r="BH1451" s="17"/>
      <c r="BI1451" s="17"/>
      <c r="BJ1451" s="17"/>
      <c r="BK1451" s="17"/>
      <c r="BL1451" s="33"/>
      <c r="BM1451" s="33"/>
      <c r="BN1451" s="17"/>
      <c r="BO1451" s="17"/>
      <c r="BP1451" s="17"/>
      <c r="BQ1451" s="17"/>
      <c r="BR1451" s="17"/>
      <c r="BS1451" s="17"/>
      <c r="BT1451" s="33"/>
      <c r="BU1451" s="33"/>
    </row>
    <row r="1452" spans="58:73" ht="15">
      <c r="BF1452" s="17"/>
      <c r="BG1452" s="17"/>
      <c r="BH1452" s="17"/>
      <c r="BI1452" s="17"/>
      <c r="BJ1452" s="17"/>
      <c r="BK1452" s="17"/>
      <c r="BL1452" s="33"/>
      <c r="BM1452" s="33"/>
      <c r="BN1452" s="17"/>
      <c r="BO1452" s="17"/>
      <c r="BP1452" s="17"/>
      <c r="BQ1452" s="17"/>
      <c r="BR1452" s="17"/>
      <c r="BS1452" s="17"/>
      <c r="BT1452" s="33"/>
      <c r="BU1452" s="33"/>
    </row>
    <row r="1453" spans="58:73" ht="15">
      <c r="BF1453" s="17"/>
      <c r="BG1453" s="17"/>
      <c r="BH1453" s="17"/>
      <c r="BI1453" s="17"/>
      <c r="BJ1453" s="17"/>
      <c r="BK1453" s="17"/>
      <c r="BL1453" s="33"/>
      <c r="BM1453" s="33"/>
      <c r="BN1453" s="17"/>
      <c r="BO1453" s="17"/>
      <c r="BP1453" s="17"/>
      <c r="BQ1453" s="17"/>
      <c r="BR1453" s="17"/>
      <c r="BS1453" s="17"/>
      <c r="BT1453" s="33"/>
      <c r="BU1453" s="33"/>
    </row>
    <row r="1454" spans="58:73" ht="15">
      <c r="BF1454" s="17"/>
      <c r="BG1454" s="17"/>
      <c r="BH1454" s="17"/>
      <c r="BI1454" s="17"/>
      <c r="BJ1454" s="17"/>
      <c r="BK1454" s="17"/>
      <c r="BL1454" s="33"/>
      <c r="BM1454" s="33"/>
      <c r="BN1454" s="17"/>
      <c r="BO1454" s="17"/>
      <c r="BP1454" s="17"/>
      <c r="BQ1454" s="17"/>
      <c r="BR1454" s="17"/>
      <c r="BS1454" s="17"/>
      <c r="BT1454" s="33"/>
      <c r="BU1454" s="33"/>
    </row>
    <row r="1455" spans="58:73" ht="15">
      <c r="BF1455" s="17"/>
      <c r="BG1455" s="17"/>
      <c r="BH1455" s="17"/>
      <c r="BI1455" s="17"/>
      <c r="BJ1455" s="17"/>
      <c r="BK1455" s="17"/>
      <c r="BL1455" s="33"/>
      <c r="BM1455" s="33"/>
      <c r="BN1455" s="17"/>
      <c r="BO1455" s="17"/>
      <c r="BP1455" s="17"/>
      <c r="BQ1455" s="17"/>
      <c r="BR1455" s="17"/>
      <c r="BS1455" s="17"/>
      <c r="BT1455" s="33"/>
      <c r="BU1455" s="33"/>
    </row>
    <row r="1456" spans="58:73" ht="15">
      <c r="BF1456" s="17"/>
      <c r="BG1456" s="17"/>
      <c r="BH1456" s="17"/>
      <c r="BI1456" s="17"/>
      <c r="BJ1456" s="17"/>
      <c r="BK1456" s="17"/>
      <c r="BL1456" s="33"/>
      <c r="BM1456" s="33"/>
      <c r="BN1456" s="17"/>
      <c r="BO1456" s="17"/>
      <c r="BP1456" s="17"/>
      <c r="BQ1456" s="17"/>
      <c r="BR1456" s="17"/>
      <c r="BS1456" s="17"/>
      <c r="BT1456" s="33"/>
      <c r="BU1456" s="33"/>
    </row>
    <row r="1457" spans="58:73" ht="15">
      <c r="BF1457" s="17"/>
      <c r="BG1457" s="17"/>
      <c r="BH1457" s="17"/>
      <c r="BI1457" s="17"/>
      <c r="BJ1457" s="17"/>
      <c r="BK1457" s="17"/>
      <c r="BL1457" s="33"/>
      <c r="BM1457" s="33"/>
      <c r="BN1457" s="17"/>
      <c r="BO1457" s="17"/>
      <c r="BP1457" s="17"/>
      <c r="BQ1457" s="17"/>
      <c r="BR1457" s="17"/>
      <c r="BS1457" s="17"/>
      <c r="BT1457" s="33"/>
      <c r="BU1457" s="33"/>
    </row>
    <row r="1458" spans="58:73" ht="15">
      <c r="BF1458" s="17"/>
      <c r="BG1458" s="17"/>
      <c r="BH1458" s="17"/>
      <c r="BI1458" s="17"/>
      <c r="BJ1458" s="17"/>
      <c r="BK1458" s="17"/>
      <c r="BL1458" s="33"/>
      <c r="BM1458" s="33"/>
      <c r="BN1458" s="17"/>
      <c r="BO1458" s="17"/>
      <c r="BP1458" s="17"/>
      <c r="BQ1458" s="17"/>
      <c r="BR1458" s="17"/>
      <c r="BS1458" s="17"/>
      <c r="BT1458" s="33"/>
      <c r="BU1458" s="33"/>
    </row>
    <row r="1459" spans="58:73" ht="15">
      <c r="BF1459" s="17"/>
      <c r="BG1459" s="17"/>
      <c r="BH1459" s="17"/>
      <c r="BI1459" s="17"/>
      <c r="BJ1459" s="17"/>
      <c r="BK1459" s="17"/>
      <c r="BL1459" s="33"/>
      <c r="BM1459" s="33"/>
      <c r="BN1459" s="17"/>
      <c r="BO1459" s="17"/>
      <c r="BP1459" s="17"/>
      <c r="BQ1459" s="17"/>
      <c r="BR1459" s="17"/>
      <c r="BS1459" s="17"/>
      <c r="BT1459" s="33"/>
      <c r="BU1459" s="33"/>
    </row>
    <row r="1460" spans="58:73" ht="15">
      <c r="BF1460" s="17"/>
      <c r="BG1460" s="17"/>
      <c r="BH1460" s="17"/>
      <c r="BI1460" s="17"/>
      <c r="BJ1460" s="17"/>
      <c r="BK1460" s="17"/>
      <c r="BL1460" s="33"/>
      <c r="BM1460" s="33"/>
      <c r="BN1460" s="17"/>
      <c r="BO1460" s="17"/>
      <c r="BP1460" s="17"/>
      <c r="BQ1460" s="17"/>
      <c r="BR1460" s="17"/>
      <c r="BS1460" s="17"/>
      <c r="BT1460" s="33"/>
      <c r="BU1460" s="33"/>
    </row>
    <row r="1461" spans="58:73" ht="15">
      <c r="BF1461" s="17"/>
      <c r="BG1461" s="17"/>
      <c r="BH1461" s="17"/>
      <c r="BI1461" s="17"/>
      <c r="BJ1461" s="17"/>
      <c r="BK1461" s="17"/>
      <c r="BL1461" s="33"/>
      <c r="BM1461" s="33"/>
      <c r="BN1461" s="17"/>
      <c r="BO1461" s="17"/>
      <c r="BP1461" s="17"/>
      <c r="BQ1461" s="17"/>
      <c r="BR1461" s="17"/>
      <c r="BS1461" s="17"/>
      <c r="BT1461" s="33"/>
      <c r="BU1461" s="33"/>
    </row>
    <row r="1462" spans="58:73" ht="15">
      <c r="BF1462" s="17"/>
      <c r="BG1462" s="17"/>
      <c r="BH1462" s="17"/>
      <c r="BI1462" s="17"/>
      <c r="BJ1462" s="17"/>
      <c r="BK1462" s="17"/>
      <c r="BL1462" s="33"/>
      <c r="BM1462" s="33"/>
      <c r="BN1462" s="17"/>
      <c r="BO1462" s="17"/>
      <c r="BP1462" s="17"/>
      <c r="BQ1462" s="17"/>
      <c r="BR1462" s="17"/>
      <c r="BS1462" s="17"/>
      <c r="BT1462" s="33"/>
      <c r="BU1462" s="33"/>
    </row>
    <row r="1463" spans="58:73" ht="15">
      <c r="BF1463" s="17"/>
      <c r="BG1463" s="17"/>
      <c r="BH1463" s="17"/>
      <c r="BI1463" s="17"/>
      <c r="BJ1463" s="17"/>
      <c r="BK1463" s="17"/>
      <c r="BL1463" s="33"/>
      <c r="BM1463" s="33"/>
      <c r="BN1463" s="17"/>
      <c r="BO1463" s="17"/>
      <c r="BP1463" s="17"/>
      <c r="BQ1463" s="17"/>
      <c r="BR1463" s="17"/>
      <c r="BS1463" s="17"/>
      <c r="BT1463" s="33"/>
      <c r="BU1463" s="33"/>
    </row>
    <row r="1464" spans="58:73" ht="15">
      <c r="BF1464" s="17"/>
      <c r="BG1464" s="17"/>
      <c r="BH1464" s="17"/>
      <c r="BI1464" s="17"/>
      <c r="BJ1464" s="17"/>
      <c r="BK1464" s="17"/>
      <c r="BL1464" s="33"/>
      <c r="BM1464" s="33"/>
      <c r="BN1464" s="17"/>
      <c r="BO1464" s="17"/>
      <c r="BP1464" s="17"/>
      <c r="BQ1464" s="17"/>
      <c r="BR1464" s="17"/>
      <c r="BS1464" s="17"/>
      <c r="BT1464" s="33"/>
      <c r="BU1464" s="33"/>
    </row>
    <row r="1465" spans="58:73" ht="15">
      <c r="BF1465" s="17"/>
      <c r="BG1465" s="17"/>
      <c r="BH1465" s="17"/>
      <c r="BI1465" s="17"/>
      <c r="BJ1465" s="17"/>
      <c r="BK1465" s="17"/>
      <c r="BL1465" s="33"/>
      <c r="BM1465" s="33"/>
      <c r="BN1465" s="17"/>
      <c r="BO1465" s="17"/>
      <c r="BP1465" s="17"/>
      <c r="BQ1465" s="17"/>
      <c r="BR1465" s="17"/>
      <c r="BS1465" s="17"/>
      <c r="BT1465" s="33"/>
      <c r="BU1465" s="33"/>
    </row>
    <row r="1466" spans="58:73" ht="15">
      <c r="BF1466" s="17"/>
      <c r="BG1466" s="17"/>
      <c r="BH1466" s="17"/>
      <c r="BI1466" s="17"/>
      <c r="BJ1466" s="17"/>
      <c r="BK1466" s="17"/>
      <c r="BL1466" s="33"/>
      <c r="BM1466" s="33"/>
      <c r="BN1466" s="17"/>
      <c r="BO1466" s="17"/>
      <c r="BP1466" s="17"/>
      <c r="BQ1466" s="17"/>
      <c r="BR1466" s="17"/>
      <c r="BS1466" s="17"/>
      <c r="BT1466" s="33"/>
      <c r="BU1466" s="33"/>
    </row>
    <row r="1467" spans="58:73" ht="15">
      <c r="BF1467" s="17"/>
      <c r="BG1467" s="17"/>
      <c r="BH1467" s="17"/>
      <c r="BI1467" s="17"/>
      <c r="BJ1467" s="17"/>
      <c r="BK1467" s="17"/>
      <c r="BL1467" s="33"/>
      <c r="BM1467" s="33"/>
      <c r="BN1467" s="17"/>
      <c r="BO1467" s="17"/>
      <c r="BP1467" s="17"/>
      <c r="BQ1467" s="17"/>
      <c r="BR1467" s="17"/>
      <c r="BS1467" s="17"/>
      <c r="BT1467" s="33"/>
      <c r="BU1467" s="33"/>
    </row>
    <row r="1468" spans="58:73" ht="15">
      <c r="BF1468" s="17"/>
      <c r="BG1468" s="17"/>
      <c r="BH1468" s="17"/>
      <c r="BI1468" s="17"/>
      <c r="BJ1468" s="17"/>
      <c r="BK1468" s="17"/>
      <c r="BL1468" s="33"/>
      <c r="BM1468" s="33"/>
      <c r="BN1468" s="17"/>
      <c r="BO1468" s="17"/>
      <c r="BP1468" s="17"/>
      <c r="BQ1468" s="17"/>
      <c r="BR1468" s="17"/>
      <c r="BS1468" s="17"/>
      <c r="BT1468" s="33"/>
      <c r="BU1468" s="33"/>
    </row>
    <row r="1469" spans="58:73" ht="15">
      <c r="BF1469" s="17"/>
      <c r="BG1469" s="17"/>
      <c r="BH1469" s="17"/>
      <c r="BI1469" s="17"/>
      <c r="BJ1469" s="17"/>
      <c r="BK1469" s="17"/>
      <c r="BL1469" s="33"/>
      <c r="BM1469" s="33"/>
      <c r="BN1469" s="17"/>
      <c r="BO1469" s="17"/>
      <c r="BP1469" s="17"/>
      <c r="BQ1469" s="17"/>
      <c r="BR1469" s="17"/>
      <c r="BS1469" s="17"/>
      <c r="BT1469" s="33"/>
      <c r="BU1469" s="33"/>
    </row>
    <row r="1470" spans="58:73" ht="15">
      <c r="BF1470" s="17"/>
      <c r="BG1470" s="17"/>
      <c r="BH1470" s="17"/>
      <c r="BI1470" s="17"/>
      <c r="BJ1470" s="17"/>
      <c r="BK1470" s="17"/>
      <c r="BL1470" s="33"/>
      <c r="BM1470" s="33"/>
      <c r="BN1470" s="17"/>
      <c r="BO1470" s="17"/>
      <c r="BP1470" s="17"/>
      <c r="BQ1470" s="17"/>
      <c r="BR1470" s="17"/>
      <c r="BS1470" s="17"/>
      <c r="BT1470" s="33"/>
      <c r="BU1470" s="33"/>
    </row>
    <row r="1471" spans="58:73" ht="15">
      <c r="BF1471" s="17"/>
      <c r="BG1471" s="17"/>
      <c r="BH1471" s="17"/>
      <c r="BI1471" s="17"/>
      <c r="BJ1471" s="17"/>
      <c r="BK1471" s="17"/>
      <c r="BL1471" s="33"/>
      <c r="BM1471" s="33"/>
      <c r="BN1471" s="17"/>
      <c r="BO1471" s="17"/>
      <c r="BP1471" s="17"/>
      <c r="BQ1471" s="17"/>
      <c r="BR1471" s="17"/>
      <c r="BS1471" s="17"/>
      <c r="BT1471" s="33"/>
      <c r="BU1471" s="33"/>
    </row>
    <row r="1472" spans="58:73" ht="15">
      <c r="BF1472" s="17"/>
      <c r="BG1472" s="17"/>
      <c r="BH1472" s="17"/>
      <c r="BI1472" s="17"/>
      <c r="BJ1472" s="17"/>
      <c r="BK1472" s="17"/>
      <c r="BL1472" s="33"/>
      <c r="BM1472" s="33"/>
      <c r="BN1472" s="17"/>
      <c r="BO1472" s="17"/>
      <c r="BP1472" s="17"/>
      <c r="BQ1472" s="17"/>
      <c r="BR1472" s="17"/>
      <c r="BS1472" s="17"/>
      <c r="BT1472" s="33"/>
      <c r="BU1472" s="33"/>
    </row>
    <row r="1473" spans="58:73" ht="15">
      <c r="BF1473" s="17"/>
      <c r="BG1473" s="17"/>
      <c r="BH1473" s="17"/>
      <c r="BI1473" s="17"/>
      <c r="BJ1473" s="17"/>
      <c r="BK1473" s="17"/>
      <c r="BL1473" s="33"/>
      <c r="BM1473" s="33"/>
      <c r="BN1473" s="17"/>
      <c r="BO1473" s="17"/>
      <c r="BP1473" s="17"/>
      <c r="BQ1473" s="17"/>
      <c r="BR1473" s="17"/>
      <c r="BS1473" s="17"/>
      <c r="BT1473" s="33"/>
      <c r="BU1473" s="33"/>
    </row>
    <row r="1474" spans="58:73" ht="15">
      <c r="BF1474" s="17"/>
      <c r="BG1474" s="17"/>
      <c r="BH1474" s="17"/>
      <c r="BI1474" s="17"/>
      <c r="BJ1474" s="17"/>
      <c r="BK1474" s="17"/>
      <c r="BL1474" s="33"/>
      <c r="BM1474" s="33"/>
      <c r="BN1474" s="17"/>
      <c r="BO1474" s="17"/>
      <c r="BP1474" s="17"/>
      <c r="BQ1474" s="17"/>
      <c r="BR1474" s="17"/>
      <c r="BS1474" s="17"/>
      <c r="BT1474" s="33"/>
      <c r="BU1474" s="33"/>
    </row>
    <row r="1475" spans="58:73" ht="15">
      <c r="BF1475" s="17"/>
      <c r="BG1475" s="17"/>
      <c r="BH1475" s="17"/>
      <c r="BI1475" s="17"/>
      <c r="BJ1475" s="17"/>
      <c r="BK1475" s="17"/>
      <c r="BL1475" s="33"/>
      <c r="BM1475" s="33"/>
      <c r="BN1475" s="17"/>
      <c r="BO1475" s="17"/>
      <c r="BP1475" s="17"/>
      <c r="BQ1475" s="17"/>
      <c r="BR1475" s="17"/>
      <c r="BS1475" s="17"/>
      <c r="BT1475" s="33"/>
      <c r="BU1475" s="33"/>
    </row>
    <row r="1476" spans="58:73" ht="15">
      <c r="BF1476" s="17"/>
      <c r="BG1476" s="17"/>
      <c r="BH1476" s="17"/>
      <c r="BI1476" s="17"/>
      <c r="BJ1476" s="17"/>
      <c r="BK1476" s="17"/>
      <c r="BL1476" s="33"/>
      <c r="BM1476" s="33"/>
      <c r="BN1476" s="17"/>
      <c r="BO1476" s="17"/>
      <c r="BP1476" s="17"/>
      <c r="BQ1476" s="17"/>
      <c r="BR1476" s="17"/>
      <c r="BS1476" s="17"/>
      <c r="BT1476" s="33"/>
      <c r="BU1476" s="33"/>
    </row>
    <row r="1477" spans="58:73" ht="15">
      <c r="BF1477" s="17"/>
      <c r="BG1477" s="17"/>
      <c r="BH1477" s="17"/>
      <c r="BI1477" s="17"/>
      <c r="BJ1477" s="17"/>
      <c r="BK1477" s="17"/>
      <c r="BL1477" s="33"/>
      <c r="BM1477" s="33"/>
      <c r="BN1477" s="17"/>
      <c r="BO1477" s="17"/>
      <c r="BP1477" s="17"/>
      <c r="BQ1477" s="17"/>
      <c r="BR1477" s="17"/>
      <c r="BS1477" s="17"/>
      <c r="BT1477" s="33"/>
      <c r="BU1477" s="33"/>
    </row>
    <row r="1478" spans="58:73" ht="15">
      <c r="BF1478" s="17"/>
      <c r="BG1478" s="17"/>
      <c r="BH1478" s="17"/>
      <c r="BI1478" s="17"/>
      <c r="BJ1478" s="17"/>
      <c r="BK1478" s="17"/>
      <c r="BL1478" s="33"/>
      <c r="BM1478" s="33"/>
      <c r="BN1478" s="17"/>
      <c r="BO1478" s="17"/>
      <c r="BP1478" s="17"/>
      <c r="BQ1478" s="17"/>
      <c r="BR1478" s="17"/>
      <c r="BS1478" s="17"/>
      <c r="BT1478" s="33"/>
      <c r="BU1478" s="33"/>
    </row>
    <row r="1479" spans="58:73" ht="15">
      <c r="BF1479" s="17"/>
      <c r="BG1479" s="17"/>
      <c r="BH1479" s="17"/>
      <c r="BI1479" s="17"/>
      <c r="BJ1479" s="17"/>
      <c r="BK1479" s="17"/>
      <c r="BL1479" s="33"/>
      <c r="BM1479" s="33"/>
      <c r="BN1479" s="17"/>
      <c r="BO1479" s="17"/>
      <c r="BP1479" s="17"/>
      <c r="BQ1479" s="17"/>
      <c r="BR1479" s="17"/>
      <c r="BS1479" s="17"/>
      <c r="BT1479" s="33"/>
      <c r="BU1479" s="33"/>
    </row>
    <row r="1480" spans="58:73" ht="15">
      <c r="BF1480" s="17"/>
      <c r="BG1480" s="17"/>
      <c r="BH1480" s="17"/>
      <c r="BI1480" s="17"/>
      <c r="BJ1480" s="17"/>
      <c r="BK1480" s="17"/>
      <c r="BL1480" s="33"/>
      <c r="BM1480" s="33"/>
      <c r="BN1480" s="17"/>
      <c r="BO1480" s="17"/>
      <c r="BP1480" s="17"/>
      <c r="BQ1480" s="17"/>
      <c r="BR1480" s="17"/>
      <c r="BS1480" s="17"/>
      <c r="BT1480" s="33"/>
      <c r="BU1480" s="33"/>
    </row>
    <row r="1481" spans="58:73" ht="15">
      <c r="BF1481" s="17"/>
      <c r="BG1481" s="17"/>
      <c r="BH1481" s="17"/>
      <c r="BI1481" s="17"/>
      <c r="BJ1481" s="17"/>
      <c r="BK1481" s="17"/>
      <c r="BL1481" s="33"/>
      <c r="BM1481" s="33"/>
      <c r="BN1481" s="17"/>
      <c r="BO1481" s="17"/>
      <c r="BP1481" s="17"/>
      <c r="BQ1481" s="17"/>
      <c r="BR1481" s="17"/>
      <c r="BS1481" s="17"/>
      <c r="BT1481" s="33"/>
      <c r="BU1481" s="33"/>
    </row>
    <row r="1482" spans="58:73" ht="15">
      <c r="BF1482" s="17"/>
      <c r="BG1482" s="17"/>
      <c r="BH1482" s="17"/>
      <c r="BI1482" s="17"/>
      <c r="BJ1482" s="17"/>
      <c r="BK1482" s="17"/>
      <c r="BL1482" s="33"/>
      <c r="BM1482" s="33"/>
      <c r="BN1482" s="17"/>
      <c r="BO1482" s="17"/>
      <c r="BP1482" s="17"/>
      <c r="BQ1482" s="17"/>
      <c r="BR1482" s="17"/>
      <c r="BS1482" s="17"/>
      <c r="BT1482" s="33"/>
      <c r="BU1482" s="33"/>
    </row>
    <row r="1483" spans="58:73" ht="15">
      <c r="BF1483" s="17"/>
      <c r="BG1483" s="17"/>
      <c r="BH1483" s="17"/>
      <c r="BI1483" s="17"/>
      <c r="BJ1483" s="17"/>
      <c r="BK1483" s="17"/>
      <c r="BL1483" s="33"/>
      <c r="BM1483" s="33"/>
      <c r="BN1483" s="17"/>
      <c r="BO1483" s="17"/>
      <c r="BP1483" s="17"/>
      <c r="BQ1483" s="17"/>
      <c r="BR1483" s="17"/>
      <c r="BS1483" s="17"/>
      <c r="BT1483" s="33"/>
      <c r="BU1483" s="33"/>
    </row>
    <row r="1484" spans="58:73" ht="15">
      <c r="BF1484" s="17"/>
      <c r="BG1484" s="17"/>
      <c r="BH1484" s="17"/>
      <c r="BI1484" s="17"/>
      <c r="BJ1484" s="17"/>
      <c r="BK1484" s="17"/>
      <c r="BL1484" s="33"/>
      <c r="BM1484" s="33"/>
      <c r="BN1484" s="17"/>
      <c r="BO1484" s="17"/>
      <c r="BP1484" s="17"/>
      <c r="BQ1484" s="17"/>
      <c r="BR1484" s="17"/>
      <c r="BS1484" s="17"/>
      <c r="BT1484" s="33"/>
      <c r="BU1484" s="33"/>
    </row>
    <row r="1485" spans="58:73" ht="15">
      <c r="BF1485" s="17"/>
      <c r="BG1485" s="17"/>
      <c r="BH1485" s="17"/>
      <c r="BI1485" s="17"/>
      <c r="BJ1485" s="17"/>
      <c r="BK1485" s="17"/>
      <c r="BL1485" s="33"/>
      <c r="BM1485" s="33"/>
      <c r="BN1485" s="17"/>
      <c r="BO1485" s="17"/>
      <c r="BP1485" s="17"/>
      <c r="BQ1485" s="17"/>
      <c r="BR1485" s="17"/>
      <c r="BS1485" s="17"/>
      <c r="BT1485" s="33"/>
      <c r="BU1485" s="33"/>
    </row>
    <row r="1486" spans="58:73" ht="15">
      <c r="BF1486" s="17"/>
      <c r="BG1486" s="17"/>
      <c r="BH1486" s="17"/>
      <c r="BI1486" s="17"/>
      <c r="BJ1486" s="17"/>
      <c r="BK1486" s="17"/>
      <c r="BL1486" s="33"/>
      <c r="BM1486" s="33"/>
      <c r="BN1486" s="17"/>
      <c r="BO1486" s="17"/>
      <c r="BP1486" s="17"/>
      <c r="BQ1486" s="17"/>
      <c r="BR1486" s="17"/>
      <c r="BS1486" s="17"/>
      <c r="BT1486" s="33"/>
      <c r="BU1486" s="33"/>
    </row>
    <row r="1487" spans="58:73" ht="15">
      <c r="BF1487" s="17"/>
      <c r="BG1487" s="17"/>
      <c r="BH1487" s="17"/>
      <c r="BI1487" s="17"/>
      <c r="BJ1487" s="17"/>
      <c r="BK1487" s="17"/>
      <c r="BL1487" s="33"/>
      <c r="BM1487" s="33"/>
      <c r="BN1487" s="17"/>
      <c r="BO1487" s="17"/>
      <c r="BP1487" s="17"/>
      <c r="BQ1487" s="17"/>
      <c r="BR1487" s="17"/>
      <c r="BS1487" s="17"/>
      <c r="BT1487" s="33"/>
      <c r="BU1487" s="33"/>
    </row>
    <row r="1488" spans="58:73" ht="15">
      <c r="BF1488" s="17"/>
      <c r="BG1488" s="17"/>
      <c r="BH1488" s="17"/>
      <c r="BI1488" s="17"/>
      <c r="BJ1488" s="17"/>
      <c r="BK1488" s="17"/>
      <c r="BL1488" s="33"/>
      <c r="BM1488" s="33"/>
      <c r="BN1488" s="17"/>
      <c r="BO1488" s="17"/>
      <c r="BP1488" s="17"/>
      <c r="BQ1488" s="17"/>
      <c r="BR1488" s="17"/>
      <c r="BS1488" s="17"/>
      <c r="BT1488" s="33"/>
      <c r="BU1488" s="33"/>
    </row>
    <row r="1489" spans="58:73" ht="15">
      <c r="BF1489" s="17"/>
      <c r="BG1489" s="17"/>
      <c r="BH1489" s="17"/>
      <c r="BI1489" s="17"/>
      <c r="BJ1489" s="17"/>
      <c r="BK1489" s="17"/>
      <c r="BL1489" s="33"/>
      <c r="BM1489" s="33"/>
      <c r="BN1489" s="17"/>
      <c r="BO1489" s="17"/>
      <c r="BP1489" s="17"/>
      <c r="BQ1489" s="17"/>
      <c r="BR1489" s="17"/>
      <c r="BS1489" s="17"/>
      <c r="BT1489" s="33"/>
      <c r="BU1489" s="33"/>
    </row>
    <row r="1490" spans="58:73" ht="15">
      <c r="BF1490" s="17"/>
      <c r="BG1490" s="17"/>
      <c r="BH1490" s="17"/>
      <c r="BI1490" s="17"/>
      <c r="BJ1490" s="17"/>
      <c r="BK1490" s="17"/>
      <c r="BL1490" s="33"/>
      <c r="BM1490" s="33"/>
      <c r="BN1490" s="17"/>
      <c r="BO1490" s="17"/>
      <c r="BP1490" s="17"/>
      <c r="BQ1490" s="17"/>
      <c r="BR1490" s="17"/>
      <c r="BS1490" s="17"/>
      <c r="BT1490" s="33"/>
      <c r="BU1490" s="33"/>
    </row>
    <row r="1491" spans="58:73" ht="15">
      <c r="BF1491" s="17"/>
      <c r="BG1491" s="17"/>
      <c r="BH1491" s="17"/>
      <c r="BI1491" s="17"/>
      <c r="BJ1491" s="17"/>
      <c r="BK1491" s="17"/>
      <c r="BL1491" s="33"/>
      <c r="BM1491" s="33"/>
      <c r="BN1491" s="17"/>
      <c r="BO1491" s="17"/>
      <c r="BP1491" s="17"/>
      <c r="BQ1491" s="17"/>
      <c r="BR1491" s="17"/>
      <c r="BS1491" s="17"/>
      <c r="BT1491" s="33"/>
      <c r="BU1491" s="33"/>
    </row>
    <row r="1492" spans="58:73" ht="15">
      <c r="BF1492" s="17"/>
      <c r="BG1492" s="17"/>
      <c r="BH1492" s="17"/>
      <c r="BI1492" s="17"/>
      <c r="BJ1492" s="17"/>
      <c r="BK1492" s="17"/>
      <c r="BL1492" s="33"/>
      <c r="BM1492" s="33"/>
      <c r="BN1492" s="17"/>
      <c r="BO1492" s="17"/>
      <c r="BP1492" s="17"/>
      <c r="BQ1492" s="17"/>
      <c r="BR1492" s="17"/>
      <c r="BS1492" s="17"/>
      <c r="BT1492" s="33"/>
      <c r="BU1492" s="33"/>
    </row>
    <row r="1493" spans="58:73" ht="15">
      <c r="BF1493" s="17"/>
      <c r="BG1493" s="17"/>
      <c r="BH1493" s="17"/>
      <c r="BI1493" s="17"/>
      <c r="BJ1493" s="17"/>
      <c r="BK1493" s="17"/>
      <c r="BL1493" s="33"/>
      <c r="BM1493" s="33"/>
      <c r="BN1493" s="17"/>
      <c r="BO1493" s="17"/>
      <c r="BP1493" s="17"/>
      <c r="BQ1493" s="17"/>
      <c r="BR1493" s="17"/>
      <c r="BS1493" s="17"/>
      <c r="BT1493" s="33"/>
      <c r="BU1493" s="33"/>
    </row>
    <row r="1494" spans="58:73" ht="15">
      <c r="BF1494" s="17"/>
      <c r="BG1494" s="17"/>
      <c r="BH1494" s="17"/>
      <c r="BI1494" s="17"/>
      <c r="BJ1494" s="17"/>
      <c r="BK1494" s="17"/>
      <c r="BL1494" s="33"/>
      <c r="BM1494" s="33"/>
      <c r="BN1494" s="17"/>
      <c r="BO1494" s="17"/>
      <c r="BP1494" s="17"/>
      <c r="BQ1494" s="17"/>
      <c r="BR1494" s="17"/>
      <c r="BS1494" s="17"/>
      <c r="BT1494" s="33"/>
      <c r="BU1494" s="33"/>
    </row>
    <row r="1495" spans="58:73" ht="15">
      <c r="BF1495" s="17"/>
      <c r="BG1495" s="17"/>
      <c r="BH1495" s="17"/>
      <c r="BI1495" s="17"/>
      <c r="BJ1495" s="17"/>
      <c r="BK1495" s="17"/>
      <c r="BL1495" s="33"/>
      <c r="BM1495" s="33"/>
      <c r="BN1495" s="17"/>
      <c r="BO1495" s="17"/>
      <c r="BP1495" s="17"/>
      <c r="BQ1495" s="17"/>
      <c r="BR1495" s="17"/>
      <c r="BS1495" s="17"/>
      <c r="BT1495" s="33"/>
      <c r="BU1495" s="33"/>
    </row>
    <row r="1496" spans="58:73" ht="15">
      <c r="BF1496" s="17"/>
      <c r="BG1496" s="17"/>
      <c r="BH1496" s="17"/>
      <c r="BI1496" s="17"/>
      <c r="BJ1496" s="17"/>
      <c r="BK1496" s="17"/>
      <c r="BL1496" s="33"/>
      <c r="BM1496" s="33"/>
      <c r="BN1496" s="17"/>
      <c r="BO1496" s="17"/>
      <c r="BP1496" s="17"/>
      <c r="BQ1496" s="17"/>
      <c r="BR1496" s="17"/>
      <c r="BS1496" s="17"/>
      <c r="BT1496" s="33"/>
      <c r="BU1496" s="33"/>
    </row>
    <row r="1497" spans="58:73" ht="15">
      <c r="BF1497" s="17"/>
      <c r="BG1497" s="17"/>
      <c r="BH1497" s="17"/>
      <c r="BI1497" s="17"/>
      <c r="BJ1497" s="17"/>
      <c r="BK1497" s="17"/>
      <c r="BL1497" s="33"/>
      <c r="BM1497" s="33"/>
      <c r="BN1497" s="17"/>
      <c r="BO1497" s="17"/>
      <c r="BP1497" s="17"/>
      <c r="BQ1497" s="17"/>
      <c r="BR1497" s="17"/>
      <c r="BS1497" s="17"/>
      <c r="BT1497" s="33"/>
      <c r="BU1497" s="33"/>
    </row>
    <row r="1498" spans="58:73" ht="15">
      <c r="BF1498" s="17"/>
      <c r="BG1498" s="17"/>
      <c r="BH1498" s="17"/>
      <c r="BI1498" s="17"/>
      <c r="BJ1498" s="17"/>
      <c r="BK1498" s="17"/>
      <c r="BL1498" s="33"/>
      <c r="BM1498" s="33"/>
      <c r="BN1498" s="17"/>
      <c r="BO1498" s="17"/>
      <c r="BP1498" s="17"/>
      <c r="BQ1498" s="17"/>
      <c r="BR1498" s="17"/>
      <c r="BS1498" s="17"/>
      <c r="BT1498" s="33"/>
      <c r="BU1498" s="33"/>
    </row>
    <row r="1499" spans="58:73" ht="15">
      <c r="BF1499" s="17"/>
      <c r="BG1499" s="17"/>
      <c r="BH1499" s="17"/>
      <c r="BI1499" s="17"/>
      <c r="BJ1499" s="17"/>
      <c r="BK1499" s="17"/>
      <c r="BL1499" s="33"/>
      <c r="BM1499" s="33"/>
      <c r="BN1499" s="17"/>
      <c r="BO1499" s="17"/>
      <c r="BP1499" s="17"/>
      <c r="BQ1499" s="17"/>
      <c r="BR1499" s="17"/>
      <c r="BS1499" s="17"/>
      <c r="BT1499" s="33"/>
      <c r="BU1499" s="33"/>
    </row>
    <row r="1500" spans="58:73" ht="15">
      <c r="BF1500" s="17"/>
      <c r="BG1500" s="17"/>
      <c r="BH1500" s="17"/>
      <c r="BI1500" s="17"/>
      <c r="BJ1500" s="17"/>
      <c r="BK1500" s="17"/>
      <c r="BL1500" s="33"/>
      <c r="BM1500" s="33"/>
      <c r="BN1500" s="17"/>
      <c r="BO1500" s="17"/>
      <c r="BP1500" s="17"/>
      <c r="BQ1500" s="17"/>
      <c r="BR1500" s="17"/>
      <c r="BS1500" s="17"/>
      <c r="BT1500" s="33"/>
      <c r="BU1500" s="33"/>
    </row>
    <row r="1501" spans="58:73" ht="15">
      <c r="BF1501" s="17"/>
      <c r="BG1501" s="17"/>
      <c r="BH1501" s="17"/>
      <c r="BI1501" s="17"/>
      <c r="BJ1501" s="17"/>
      <c r="BK1501" s="17"/>
      <c r="BL1501" s="33"/>
      <c r="BM1501" s="33"/>
      <c r="BN1501" s="17"/>
      <c r="BO1501" s="17"/>
      <c r="BP1501" s="17"/>
      <c r="BQ1501" s="17"/>
      <c r="BR1501" s="17"/>
      <c r="BS1501" s="17"/>
      <c r="BT1501" s="33"/>
      <c r="BU1501" s="33"/>
    </row>
    <row r="1502" spans="58:73" ht="15">
      <c r="BF1502" s="17"/>
      <c r="BG1502" s="17"/>
      <c r="BH1502" s="17"/>
      <c r="BI1502" s="17"/>
      <c r="BJ1502" s="17"/>
      <c r="BK1502" s="17"/>
      <c r="BL1502" s="33"/>
      <c r="BM1502" s="33"/>
      <c r="BN1502" s="17"/>
      <c r="BO1502" s="17"/>
      <c r="BP1502" s="17"/>
      <c r="BQ1502" s="17"/>
      <c r="BR1502" s="17"/>
      <c r="BS1502" s="17"/>
      <c r="BT1502" s="33"/>
      <c r="BU1502" s="33"/>
    </row>
    <row r="1503" spans="58:73" ht="15">
      <c r="BF1503" s="17"/>
      <c r="BG1503" s="17"/>
      <c r="BH1503" s="17"/>
      <c r="BI1503" s="17"/>
      <c r="BJ1503" s="17"/>
      <c r="BK1503" s="17"/>
      <c r="BL1503" s="33"/>
      <c r="BM1503" s="33"/>
      <c r="BN1503" s="17"/>
      <c r="BO1503" s="17"/>
      <c r="BP1503" s="17"/>
      <c r="BQ1503" s="17"/>
      <c r="BR1503" s="17"/>
      <c r="BS1503" s="17"/>
      <c r="BT1503" s="33"/>
      <c r="BU1503" s="33"/>
    </row>
    <row r="1504" spans="58:73" ht="15">
      <c r="BF1504" s="17"/>
      <c r="BG1504" s="17"/>
      <c r="BH1504" s="17"/>
      <c r="BI1504" s="17"/>
      <c r="BJ1504" s="17"/>
      <c r="BK1504" s="17"/>
      <c r="BL1504" s="33"/>
      <c r="BM1504" s="33"/>
      <c r="BN1504" s="17"/>
      <c r="BO1504" s="17"/>
      <c r="BP1504" s="17"/>
      <c r="BQ1504" s="17"/>
      <c r="BR1504" s="17"/>
      <c r="BS1504" s="17"/>
      <c r="BT1504" s="33"/>
      <c r="BU1504" s="33"/>
    </row>
    <row r="1505" spans="58:73" ht="15">
      <c r="BF1505" s="17"/>
      <c r="BG1505" s="17"/>
      <c r="BH1505" s="17"/>
      <c r="BI1505" s="17"/>
      <c r="BJ1505" s="17"/>
      <c r="BK1505" s="17"/>
      <c r="BL1505" s="33"/>
      <c r="BM1505" s="33"/>
      <c r="BN1505" s="17"/>
      <c r="BO1505" s="17"/>
      <c r="BP1505" s="17"/>
      <c r="BQ1505" s="17"/>
      <c r="BR1505" s="17"/>
      <c r="BS1505" s="17"/>
      <c r="BT1505" s="33"/>
      <c r="BU1505" s="33"/>
    </row>
    <row r="1506" spans="58:73" ht="15">
      <c r="BF1506" s="17"/>
      <c r="BG1506" s="17"/>
      <c r="BH1506" s="17"/>
      <c r="BI1506" s="17"/>
      <c r="BJ1506" s="17"/>
      <c r="BK1506" s="17"/>
      <c r="BL1506" s="33"/>
      <c r="BM1506" s="33"/>
      <c r="BN1506" s="17"/>
      <c r="BO1506" s="17"/>
      <c r="BP1506" s="17"/>
      <c r="BQ1506" s="17"/>
      <c r="BR1506" s="17"/>
      <c r="BS1506" s="17"/>
      <c r="BT1506" s="33"/>
      <c r="BU1506" s="33"/>
    </row>
    <row r="1507" spans="58:73" ht="15">
      <c r="BF1507" s="17"/>
      <c r="BG1507" s="17"/>
      <c r="BH1507" s="17"/>
      <c r="BI1507" s="17"/>
      <c r="BJ1507" s="17"/>
      <c r="BK1507" s="17"/>
      <c r="BL1507" s="33"/>
      <c r="BM1507" s="33"/>
      <c r="BN1507" s="17"/>
      <c r="BO1507" s="17"/>
      <c r="BP1507" s="17"/>
      <c r="BQ1507" s="17"/>
      <c r="BR1507" s="17"/>
      <c r="BS1507" s="17"/>
      <c r="BT1507" s="33"/>
      <c r="BU1507" s="33"/>
    </row>
    <row r="1508" spans="58:73" ht="15">
      <c r="BF1508" s="17"/>
      <c r="BG1508" s="17"/>
      <c r="BH1508" s="17"/>
      <c r="BI1508" s="17"/>
      <c r="BJ1508" s="17"/>
      <c r="BK1508" s="17"/>
      <c r="BL1508" s="33"/>
      <c r="BM1508" s="33"/>
      <c r="BN1508" s="17"/>
      <c r="BO1508" s="17"/>
      <c r="BP1508" s="17"/>
      <c r="BQ1508" s="17"/>
      <c r="BR1508" s="17"/>
      <c r="BS1508" s="17"/>
      <c r="BT1508" s="33"/>
      <c r="BU1508" s="33"/>
    </row>
    <row r="1509" spans="58:73" ht="15">
      <c r="BF1509" s="17"/>
      <c r="BG1509" s="17"/>
      <c r="BH1509" s="17"/>
      <c r="BI1509" s="17"/>
      <c r="BJ1509" s="17"/>
      <c r="BK1509" s="17"/>
      <c r="BL1509" s="33"/>
      <c r="BM1509" s="33"/>
      <c r="BN1509" s="17"/>
      <c r="BO1509" s="17"/>
      <c r="BP1509" s="17"/>
      <c r="BQ1509" s="17"/>
      <c r="BR1509" s="17"/>
      <c r="BS1509" s="17"/>
      <c r="BT1509" s="33"/>
      <c r="BU1509" s="33"/>
    </row>
    <row r="1510" spans="58:73" ht="15">
      <c r="BF1510" s="17"/>
      <c r="BG1510" s="17"/>
      <c r="BH1510" s="17"/>
      <c r="BI1510" s="17"/>
      <c r="BJ1510" s="17"/>
      <c r="BK1510" s="17"/>
      <c r="BL1510" s="33"/>
      <c r="BM1510" s="33"/>
      <c r="BN1510" s="17"/>
      <c r="BO1510" s="17"/>
      <c r="BP1510" s="17"/>
      <c r="BQ1510" s="17"/>
      <c r="BR1510" s="17"/>
      <c r="BS1510" s="17"/>
      <c r="BT1510" s="33"/>
      <c r="BU1510" s="33"/>
    </row>
    <row r="1511" spans="58:73" ht="15">
      <c r="BF1511" s="17"/>
      <c r="BG1511" s="17"/>
      <c r="BH1511" s="17"/>
      <c r="BI1511" s="17"/>
      <c r="BJ1511" s="17"/>
      <c r="BK1511" s="17"/>
      <c r="BL1511" s="33"/>
      <c r="BM1511" s="33"/>
      <c r="BN1511" s="17"/>
      <c r="BO1511" s="17"/>
      <c r="BP1511" s="17"/>
      <c r="BQ1511" s="17"/>
      <c r="BR1511" s="17"/>
      <c r="BS1511" s="17"/>
      <c r="BT1511" s="33"/>
      <c r="BU1511" s="33"/>
    </row>
    <row r="1512" spans="58:73" ht="15">
      <c r="BF1512" s="17"/>
      <c r="BG1512" s="17"/>
      <c r="BH1512" s="17"/>
      <c r="BI1512" s="17"/>
      <c r="BJ1512" s="17"/>
      <c r="BK1512" s="17"/>
      <c r="BL1512" s="33"/>
      <c r="BM1512" s="33"/>
      <c r="BN1512" s="17"/>
      <c r="BO1512" s="17"/>
      <c r="BP1512" s="17"/>
      <c r="BQ1512" s="17"/>
      <c r="BR1512" s="17"/>
      <c r="BS1512" s="17"/>
      <c r="BT1512" s="33"/>
      <c r="BU1512" s="33"/>
    </row>
    <row r="1513" spans="58:73" ht="15">
      <c r="BF1513" s="17"/>
      <c r="BG1513" s="17"/>
      <c r="BH1513" s="17"/>
      <c r="BI1513" s="17"/>
      <c r="BJ1513" s="17"/>
      <c r="BK1513" s="17"/>
      <c r="BL1513" s="33"/>
      <c r="BM1513" s="33"/>
      <c r="BN1513" s="17"/>
      <c r="BO1513" s="17"/>
      <c r="BP1513" s="17"/>
      <c r="BQ1513" s="17"/>
      <c r="BR1513" s="17"/>
      <c r="BS1513" s="17"/>
      <c r="BT1513" s="33"/>
      <c r="BU1513" s="33"/>
    </row>
    <row r="1514" spans="58:73" ht="15">
      <c r="BF1514" s="17"/>
      <c r="BG1514" s="17"/>
      <c r="BH1514" s="17"/>
      <c r="BI1514" s="17"/>
      <c r="BJ1514" s="17"/>
      <c r="BK1514" s="17"/>
      <c r="BL1514" s="33"/>
      <c r="BM1514" s="33"/>
      <c r="BN1514" s="17"/>
      <c r="BO1514" s="17"/>
      <c r="BP1514" s="17"/>
      <c r="BQ1514" s="17"/>
      <c r="BR1514" s="17"/>
      <c r="BS1514" s="17"/>
      <c r="BT1514" s="33"/>
      <c r="BU1514" s="33"/>
    </row>
    <row r="1515" spans="58:73" ht="15">
      <c r="BF1515" s="17"/>
      <c r="BG1515" s="17"/>
      <c r="BH1515" s="17"/>
      <c r="BI1515" s="17"/>
      <c r="BJ1515" s="17"/>
      <c r="BK1515" s="17"/>
      <c r="BL1515" s="33"/>
      <c r="BM1515" s="33"/>
      <c r="BN1515" s="17"/>
      <c r="BO1515" s="17"/>
      <c r="BP1515" s="17"/>
      <c r="BQ1515" s="17"/>
      <c r="BR1515" s="17"/>
      <c r="BS1515" s="17"/>
      <c r="BT1515" s="33"/>
      <c r="BU1515" s="33"/>
    </row>
    <row r="1516" spans="58:73" ht="15">
      <c r="BF1516" s="17"/>
      <c r="BG1516" s="17"/>
      <c r="BH1516" s="17"/>
      <c r="BI1516" s="17"/>
      <c r="BJ1516" s="17"/>
      <c r="BK1516" s="17"/>
      <c r="BL1516" s="33"/>
      <c r="BM1516" s="33"/>
      <c r="BN1516" s="17"/>
      <c r="BO1516" s="17"/>
      <c r="BP1516" s="17"/>
      <c r="BQ1516" s="17"/>
      <c r="BR1516" s="17"/>
      <c r="BS1516" s="17"/>
      <c r="BT1516" s="33"/>
      <c r="BU1516" s="33"/>
    </row>
    <row r="1517" spans="58:73" ht="15">
      <c r="BF1517" s="17"/>
      <c r="BG1517" s="17"/>
      <c r="BH1517" s="17"/>
      <c r="BI1517" s="17"/>
      <c r="BJ1517" s="17"/>
      <c r="BK1517" s="17"/>
      <c r="BL1517" s="33"/>
      <c r="BM1517" s="33"/>
      <c r="BN1517" s="17"/>
      <c r="BO1517" s="17"/>
      <c r="BP1517" s="17"/>
      <c r="BQ1517" s="17"/>
      <c r="BR1517" s="17"/>
      <c r="BS1517" s="17"/>
      <c r="BT1517" s="33"/>
      <c r="BU1517" s="33"/>
    </row>
    <row r="1518" spans="58:73" ht="15">
      <c r="BF1518" s="17"/>
      <c r="BG1518" s="17"/>
      <c r="BH1518" s="17"/>
      <c r="BI1518" s="17"/>
      <c r="BJ1518" s="17"/>
      <c r="BK1518" s="17"/>
      <c r="BL1518" s="33"/>
      <c r="BM1518" s="33"/>
      <c r="BN1518" s="17"/>
      <c r="BO1518" s="17"/>
      <c r="BP1518" s="17"/>
      <c r="BQ1518" s="17"/>
      <c r="BR1518" s="17"/>
      <c r="BS1518" s="17"/>
      <c r="BT1518" s="33"/>
      <c r="BU1518" s="33"/>
    </row>
    <row r="1519" spans="58:73" ht="15">
      <c r="BF1519" s="17"/>
      <c r="BG1519" s="17"/>
      <c r="BH1519" s="17"/>
      <c r="BI1519" s="17"/>
      <c r="BJ1519" s="17"/>
      <c r="BK1519" s="17"/>
      <c r="BL1519" s="33"/>
      <c r="BM1519" s="33"/>
      <c r="BN1519" s="17"/>
      <c r="BO1519" s="17"/>
      <c r="BP1519" s="17"/>
      <c r="BQ1519" s="17"/>
      <c r="BR1519" s="17"/>
      <c r="BS1519" s="17"/>
      <c r="BT1519" s="33"/>
      <c r="BU1519" s="33"/>
    </row>
    <row r="1520" spans="58:73" ht="15">
      <c r="BF1520" s="17"/>
      <c r="BG1520" s="17"/>
      <c r="BH1520" s="17"/>
      <c r="BI1520" s="17"/>
      <c r="BJ1520" s="17"/>
      <c r="BK1520" s="17"/>
      <c r="BL1520" s="33"/>
      <c r="BM1520" s="33"/>
      <c r="BN1520" s="17"/>
      <c r="BO1520" s="17"/>
      <c r="BP1520" s="17"/>
      <c r="BQ1520" s="17"/>
      <c r="BR1520" s="17"/>
      <c r="BS1520" s="17"/>
      <c r="BT1520" s="33"/>
      <c r="BU1520" s="33"/>
    </row>
    <row r="1521" spans="58:73" ht="15">
      <c r="BF1521" s="17"/>
      <c r="BG1521" s="17"/>
      <c r="BH1521" s="17"/>
      <c r="BI1521" s="17"/>
      <c r="BJ1521" s="17"/>
      <c r="BK1521" s="17"/>
      <c r="BL1521" s="33"/>
      <c r="BM1521" s="33"/>
      <c r="BN1521" s="17"/>
      <c r="BO1521" s="17"/>
      <c r="BP1521" s="17"/>
      <c r="BQ1521" s="17"/>
      <c r="BR1521" s="17"/>
      <c r="BS1521" s="17"/>
      <c r="BT1521" s="33"/>
      <c r="BU1521" s="33"/>
    </row>
    <row r="1522" spans="58:73" ht="15">
      <c r="BF1522" s="17"/>
      <c r="BG1522" s="17"/>
      <c r="BH1522" s="17"/>
      <c r="BI1522" s="17"/>
      <c r="BJ1522" s="17"/>
      <c r="BK1522" s="17"/>
      <c r="BL1522" s="33"/>
      <c r="BM1522" s="33"/>
      <c r="BN1522" s="17"/>
      <c r="BO1522" s="17"/>
      <c r="BP1522" s="17"/>
      <c r="BQ1522" s="17"/>
      <c r="BR1522" s="17"/>
      <c r="BS1522" s="17"/>
      <c r="BT1522" s="33"/>
      <c r="BU1522" s="33"/>
    </row>
    <row r="1523" spans="58:73" ht="15">
      <c r="BF1523" s="17"/>
      <c r="BG1523" s="17"/>
      <c r="BH1523" s="17"/>
      <c r="BI1523" s="17"/>
      <c r="BJ1523" s="17"/>
      <c r="BK1523" s="17"/>
      <c r="BL1523" s="33"/>
      <c r="BM1523" s="33"/>
      <c r="BN1523" s="17"/>
      <c r="BO1523" s="17"/>
      <c r="BP1523" s="17"/>
      <c r="BQ1523" s="17"/>
      <c r="BR1523" s="17"/>
      <c r="BS1523" s="17"/>
      <c r="BT1523" s="33"/>
      <c r="BU1523" s="33"/>
    </row>
    <row r="1524" spans="58:73" ht="15">
      <c r="BF1524" s="17"/>
      <c r="BG1524" s="17"/>
      <c r="BH1524" s="17"/>
      <c r="BI1524" s="17"/>
      <c r="BJ1524" s="17"/>
      <c r="BK1524" s="17"/>
      <c r="BL1524" s="33"/>
      <c r="BM1524" s="33"/>
      <c r="BN1524" s="17"/>
      <c r="BO1524" s="17"/>
      <c r="BP1524" s="17"/>
      <c r="BQ1524" s="17"/>
      <c r="BR1524" s="17"/>
      <c r="BS1524" s="17"/>
      <c r="BT1524" s="33"/>
      <c r="BU1524" s="33"/>
    </row>
    <row r="1525" spans="58:73" ht="15">
      <c r="BF1525" s="17"/>
      <c r="BG1525" s="17"/>
      <c r="BH1525" s="17"/>
      <c r="BI1525" s="17"/>
      <c r="BJ1525" s="17"/>
      <c r="BK1525" s="17"/>
      <c r="BL1525" s="33"/>
      <c r="BM1525" s="33"/>
      <c r="BN1525" s="17"/>
      <c r="BO1525" s="17"/>
      <c r="BP1525" s="17"/>
      <c r="BQ1525" s="17"/>
      <c r="BR1525" s="17"/>
      <c r="BS1525" s="17"/>
      <c r="BT1525" s="33"/>
      <c r="BU1525" s="33"/>
    </row>
    <row r="1526" spans="58:73" ht="15">
      <c r="BF1526" s="17"/>
      <c r="BG1526" s="17"/>
      <c r="BH1526" s="17"/>
      <c r="BI1526" s="17"/>
      <c r="BJ1526" s="17"/>
      <c r="BK1526" s="17"/>
      <c r="BL1526" s="33"/>
      <c r="BM1526" s="33"/>
      <c r="BN1526" s="17"/>
      <c r="BO1526" s="17"/>
      <c r="BP1526" s="17"/>
      <c r="BQ1526" s="17"/>
      <c r="BR1526" s="17"/>
      <c r="BS1526" s="17"/>
      <c r="BT1526" s="33"/>
      <c r="BU1526" s="33"/>
    </row>
    <row r="1527" spans="58:73" ht="15">
      <c r="BF1527" s="17"/>
      <c r="BG1527" s="17"/>
      <c r="BH1527" s="17"/>
      <c r="BI1527" s="17"/>
      <c r="BJ1527" s="17"/>
      <c r="BK1527" s="17"/>
      <c r="BL1527" s="33"/>
      <c r="BM1527" s="33"/>
      <c r="BN1527" s="17"/>
      <c r="BO1527" s="17"/>
      <c r="BP1527" s="17"/>
      <c r="BQ1527" s="17"/>
      <c r="BR1527" s="17"/>
      <c r="BS1527" s="17"/>
      <c r="BT1527" s="33"/>
      <c r="BU1527" s="33"/>
    </row>
    <row r="1528" spans="58:73" ht="15">
      <c r="BF1528" s="17"/>
      <c r="BG1528" s="17"/>
      <c r="BH1528" s="17"/>
      <c r="BI1528" s="17"/>
      <c r="BJ1528" s="17"/>
      <c r="BK1528" s="17"/>
      <c r="BL1528" s="33"/>
      <c r="BM1528" s="33"/>
      <c r="BN1528" s="17"/>
      <c r="BO1528" s="17"/>
      <c r="BP1528" s="17"/>
      <c r="BQ1528" s="17"/>
      <c r="BR1528" s="17"/>
      <c r="BS1528" s="17"/>
      <c r="BT1528" s="33"/>
      <c r="BU1528" s="33"/>
    </row>
    <row r="1529" spans="58:73" ht="15">
      <c r="BF1529" s="17"/>
      <c r="BG1529" s="17"/>
      <c r="BH1529" s="17"/>
      <c r="BI1529" s="17"/>
      <c r="BJ1529" s="17"/>
      <c r="BK1529" s="17"/>
      <c r="BL1529" s="33"/>
      <c r="BM1529" s="33"/>
      <c r="BN1529" s="17"/>
      <c r="BO1529" s="17"/>
      <c r="BP1529" s="17"/>
      <c r="BQ1529" s="17"/>
      <c r="BR1529" s="17"/>
      <c r="BS1529" s="17"/>
      <c r="BT1529" s="33"/>
      <c r="BU1529" s="33"/>
    </row>
    <row r="1530" spans="58:73" ht="15">
      <c r="BF1530" s="17"/>
      <c r="BG1530" s="17"/>
      <c r="BH1530" s="17"/>
      <c r="BI1530" s="17"/>
      <c r="BJ1530" s="17"/>
      <c r="BK1530" s="17"/>
      <c r="BL1530" s="33"/>
      <c r="BM1530" s="33"/>
      <c r="BN1530" s="17"/>
      <c r="BO1530" s="17"/>
      <c r="BP1530" s="17"/>
      <c r="BQ1530" s="17"/>
      <c r="BR1530" s="17"/>
      <c r="BS1530" s="17"/>
      <c r="BT1530" s="33"/>
      <c r="BU1530" s="33"/>
    </row>
    <row r="1531" spans="58:73" ht="15">
      <c r="BF1531" s="17"/>
      <c r="BG1531" s="17"/>
      <c r="BH1531" s="17"/>
      <c r="BI1531" s="17"/>
      <c r="BJ1531" s="17"/>
      <c r="BK1531" s="17"/>
      <c r="BL1531" s="33"/>
      <c r="BM1531" s="33"/>
      <c r="BN1531" s="17"/>
      <c r="BO1531" s="17"/>
      <c r="BP1531" s="17"/>
      <c r="BQ1531" s="17"/>
      <c r="BR1531" s="17"/>
      <c r="BS1531" s="17"/>
      <c r="BT1531" s="33"/>
      <c r="BU1531" s="33"/>
    </row>
    <row r="1532" spans="58:73" ht="15">
      <c r="BF1532" s="17"/>
      <c r="BG1532" s="17"/>
      <c r="BH1532" s="17"/>
      <c r="BI1532" s="17"/>
      <c r="BJ1532" s="17"/>
      <c r="BK1532" s="17"/>
      <c r="BL1532" s="33"/>
      <c r="BM1532" s="33"/>
      <c r="BN1532" s="17"/>
      <c r="BO1532" s="17"/>
      <c r="BP1532" s="17"/>
      <c r="BQ1532" s="17"/>
      <c r="BR1532" s="17"/>
      <c r="BS1532" s="17"/>
      <c r="BT1532" s="33"/>
      <c r="BU1532" s="33"/>
    </row>
    <row r="1533" spans="58:73" ht="15">
      <c r="BF1533" s="17"/>
      <c r="BG1533" s="17"/>
      <c r="BH1533" s="17"/>
      <c r="BI1533" s="17"/>
      <c r="BJ1533" s="17"/>
      <c r="BK1533" s="17"/>
      <c r="BL1533" s="33"/>
      <c r="BM1533" s="33"/>
      <c r="BN1533" s="17"/>
      <c r="BO1533" s="17"/>
      <c r="BP1533" s="17"/>
      <c r="BQ1533" s="17"/>
      <c r="BR1533" s="17"/>
      <c r="BS1533" s="17"/>
      <c r="BT1533" s="33"/>
      <c r="BU1533" s="33"/>
    </row>
    <row r="1534" spans="58:73" ht="15">
      <c r="BF1534" s="17"/>
      <c r="BG1534" s="17"/>
      <c r="BH1534" s="17"/>
      <c r="BI1534" s="17"/>
      <c r="BJ1534" s="17"/>
      <c r="BK1534" s="17"/>
      <c r="BL1534" s="33"/>
      <c r="BM1534" s="33"/>
      <c r="BN1534" s="17"/>
      <c r="BO1534" s="17"/>
      <c r="BP1534" s="17"/>
      <c r="BQ1534" s="17"/>
      <c r="BR1534" s="17"/>
      <c r="BS1534" s="17"/>
      <c r="BT1534" s="33"/>
      <c r="BU1534" s="33"/>
    </row>
    <row r="1535" spans="58:73" ht="15">
      <c r="BF1535" s="17"/>
      <c r="BG1535" s="17"/>
      <c r="BH1535" s="17"/>
      <c r="BI1535" s="17"/>
      <c r="BJ1535" s="17"/>
      <c r="BK1535" s="17"/>
      <c r="BL1535" s="33"/>
      <c r="BM1535" s="33"/>
      <c r="BN1535" s="17"/>
      <c r="BO1535" s="17"/>
      <c r="BP1535" s="17"/>
      <c r="BQ1535" s="17"/>
      <c r="BR1535" s="17"/>
      <c r="BS1535" s="17"/>
      <c r="BT1535" s="33"/>
      <c r="BU1535" s="33"/>
    </row>
    <row r="1536" spans="58:73" ht="15">
      <c r="BF1536" s="17"/>
      <c r="BG1536" s="17"/>
      <c r="BH1536" s="17"/>
      <c r="BI1536" s="17"/>
      <c r="BJ1536" s="17"/>
      <c r="BK1536" s="17"/>
      <c r="BL1536" s="33"/>
      <c r="BM1536" s="33"/>
      <c r="BN1536" s="17"/>
      <c r="BO1536" s="17"/>
      <c r="BP1536" s="17"/>
      <c r="BQ1536" s="17"/>
      <c r="BR1536" s="17"/>
      <c r="BS1536" s="17"/>
      <c r="BT1536" s="33"/>
      <c r="BU1536" s="33"/>
    </row>
    <row r="1537" spans="58:73" ht="15">
      <c r="BF1537" s="17"/>
      <c r="BG1537" s="17"/>
      <c r="BH1537" s="17"/>
      <c r="BI1537" s="17"/>
      <c r="BJ1537" s="17"/>
      <c r="BK1537" s="17"/>
      <c r="BL1537" s="33"/>
      <c r="BM1537" s="33"/>
      <c r="BN1537" s="17"/>
      <c r="BO1537" s="17"/>
      <c r="BP1537" s="17"/>
      <c r="BQ1537" s="17"/>
      <c r="BR1537" s="17"/>
      <c r="BS1537" s="17"/>
      <c r="BT1537" s="33"/>
      <c r="BU1537" s="33"/>
    </row>
    <row r="1538" spans="58:73" ht="15">
      <c r="BF1538" s="17"/>
      <c r="BG1538" s="17"/>
      <c r="BH1538" s="17"/>
      <c r="BI1538" s="17"/>
      <c r="BJ1538" s="17"/>
      <c r="BK1538" s="17"/>
      <c r="BL1538" s="33"/>
      <c r="BM1538" s="33"/>
      <c r="BN1538" s="17"/>
      <c r="BO1538" s="17"/>
      <c r="BP1538" s="17"/>
      <c r="BQ1538" s="17"/>
      <c r="BR1538" s="17"/>
      <c r="BS1538" s="17"/>
      <c r="BT1538" s="33"/>
      <c r="BU1538" s="33"/>
    </row>
    <row r="1539" spans="58:73" ht="15">
      <c r="BF1539" s="17"/>
      <c r="BG1539" s="17"/>
      <c r="BH1539" s="17"/>
      <c r="BI1539" s="17"/>
      <c r="BJ1539" s="17"/>
      <c r="BK1539" s="17"/>
      <c r="BL1539" s="33"/>
      <c r="BM1539" s="33"/>
      <c r="BN1539" s="17"/>
      <c r="BO1539" s="17"/>
      <c r="BP1539" s="17"/>
      <c r="BQ1539" s="17"/>
      <c r="BR1539" s="17"/>
      <c r="BS1539" s="17"/>
      <c r="BT1539" s="33"/>
      <c r="BU1539" s="33"/>
    </row>
    <row r="1540" spans="58:73" ht="15">
      <c r="BF1540" s="17"/>
      <c r="BG1540" s="17"/>
      <c r="BH1540" s="17"/>
      <c r="BI1540" s="17"/>
      <c r="BJ1540" s="17"/>
      <c r="BK1540" s="17"/>
      <c r="BL1540" s="33"/>
      <c r="BM1540" s="33"/>
      <c r="BN1540" s="17"/>
      <c r="BO1540" s="17"/>
      <c r="BP1540" s="17"/>
      <c r="BQ1540" s="17"/>
      <c r="BR1540" s="17"/>
      <c r="BS1540" s="17"/>
      <c r="BT1540" s="33"/>
      <c r="BU1540" s="33"/>
    </row>
    <row r="1541" spans="58:73" ht="15">
      <c r="BF1541" s="17"/>
      <c r="BG1541" s="17"/>
      <c r="BH1541" s="17"/>
      <c r="BI1541" s="17"/>
      <c r="BJ1541" s="17"/>
      <c r="BK1541" s="17"/>
      <c r="BL1541" s="33"/>
      <c r="BM1541" s="33"/>
      <c r="BN1541" s="17"/>
      <c r="BO1541" s="17"/>
      <c r="BP1541" s="17"/>
      <c r="BQ1541" s="17"/>
      <c r="BR1541" s="17"/>
      <c r="BS1541" s="17"/>
      <c r="BT1541" s="33"/>
      <c r="BU1541" s="33"/>
    </row>
    <row r="1542" spans="58:73" ht="15">
      <c r="BF1542" s="17"/>
      <c r="BG1542" s="17"/>
      <c r="BH1542" s="17"/>
      <c r="BI1542" s="17"/>
      <c r="BJ1542" s="17"/>
      <c r="BK1542" s="17"/>
      <c r="BL1542" s="33"/>
      <c r="BM1542" s="33"/>
      <c r="BN1542" s="17"/>
      <c r="BO1542" s="17"/>
      <c r="BP1542" s="17"/>
      <c r="BQ1542" s="17"/>
      <c r="BR1542" s="17"/>
      <c r="BS1542" s="17"/>
      <c r="BT1542" s="33"/>
      <c r="BU1542" s="33"/>
    </row>
    <row r="1543" spans="58:73" ht="15">
      <c r="BF1543" s="17"/>
      <c r="BG1543" s="17"/>
      <c r="BH1543" s="17"/>
      <c r="BI1543" s="17"/>
      <c r="BJ1543" s="17"/>
      <c r="BK1543" s="17"/>
      <c r="BL1543" s="33"/>
      <c r="BM1543" s="33"/>
      <c r="BN1543" s="17"/>
      <c r="BO1543" s="17"/>
      <c r="BP1543" s="17"/>
      <c r="BQ1543" s="17"/>
      <c r="BR1543" s="17"/>
      <c r="BS1543" s="17"/>
      <c r="BT1543" s="33"/>
      <c r="BU1543" s="33"/>
    </row>
    <row r="1544" spans="58:73" ht="15">
      <c r="BF1544" s="17"/>
      <c r="BG1544" s="17"/>
      <c r="BH1544" s="17"/>
      <c r="BI1544" s="17"/>
      <c r="BJ1544" s="17"/>
      <c r="BK1544" s="17"/>
      <c r="BL1544" s="33"/>
      <c r="BM1544" s="33"/>
      <c r="BN1544" s="17"/>
      <c r="BO1544" s="17"/>
      <c r="BP1544" s="17"/>
      <c r="BQ1544" s="17"/>
      <c r="BR1544" s="17"/>
      <c r="BS1544" s="17"/>
      <c r="BT1544" s="33"/>
      <c r="BU1544" s="33"/>
    </row>
    <row r="1545" spans="58:73" ht="15">
      <c r="BF1545" s="17"/>
      <c r="BG1545" s="17"/>
      <c r="BH1545" s="17"/>
      <c r="BI1545" s="17"/>
      <c r="BJ1545" s="17"/>
      <c r="BK1545" s="17"/>
      <c r="BL1545" s="33"/>
      <c r="BM1545" s="33"/>
      <c r="BN1545" s="17"/>
      <c r="BO1545" s="17"/>
      <c r="BP1545" s="17"/>
      <c r="BQ1545" s="17"/>
      <c r="BR1545" s="17"/>
      <c r="BS1545" s="17"/>
      <c r="BT1545" s="33"/>
      <c r="BU1545" s="33"/>
    </row>
    <row r="1546" spans="58:73" ht="15">
      <c r="BF1546" s="17"/>
      <c r="BG1546" s="17"/>
      <c r="BH1546" s="17"/>
      <c r="BI1546" s="17"/>
      <c r="BJ1546" s="17"/>
      <c r="BK1546" s="17"/>
      <c r="BL1546" s="33"/>
      <c r="BM1546" s="33"/>
      <c r="BN1546" s="17"/>
      <c r="BO1546" s="17"/>
      <c r="BP1546" s="17"/>
      <c r="BQ1546" s="17"/>
      <c r="BR1546" s="17"/>
      <c r="BS1546" s="17"/>
      <c r="BT1546" s="33"/>
      <c r="BU1546" s="33"/>
    </row>
    <row r="1547" spans="58:73" ht="15">
      <c r="BF1547" s="17"/>
      <c r="BG1547" s="17"/>
      <c r="BH1547" s="17"/>
      <c r="BI1547" s="17"/>
      <c r="BJ1547" s="17"/>
      <c r="BK1547" s="17"/>
      <c r="BL1547" s="33"/>
      <c r="BM1547" s="33"/>
      <c r="BN1547" s="17"/>
      <c r="BO1547" s="17"/>
      <c r="BP1547" s="17"/>
      <c r="BQ1547" s="17"/>
      <c r="BR1547" s="17"/>
      <c r="BS1547" s="17"/>
      <c r="BT1547" s="33"/>
      <c r="BU1547" s="33"/>
    </row>
    <row r="1548" spans="58:73" ht="15">
      <c r="BF1548" s="17"/>
      <c r="BG1548" s="17"/>
      <c r="BH1548" s="17"/>
      <c r="BI1548" s="17"/>
      <c r="BJ1548" s="17"/>
      <c r="BK1548" s="17"/>
      <c r="BL1548" s="33"/>
      <c r="BM1548" s="33"/>
      <c r="BN1548" s="17"/>
      <c r="BO1548" s="17"/>
      <c r="BP1548" s="17"/>
      <c r="BQ1548" s="17"/>
      <c r="BR1548" s="17"/>
      <c r="BS1548" s="17"/>
      <c r="BT1548" s="33"/>
      <c r="BU1548" s="33"/>
    </row>
    <row r="1549" spans="58:73" ht="15">
      <c r="BF1549" s="17"/>
      <c r="BG1549" s="17"/>
      <c r="BH1549" s="17"/>
      <c r="BI1549" s="17"/>
      <c r="BJ1549" s="17"/>
      <c r="BK1549" s="17"/>
      <c r="BL1549" s="33"/>
      <c r="BM1549" s="33"/>
      <c r="BN1549" s="17"/>
      <c r="BO1549" s="17"/>
      <c r="BP1549" s="17"/>
      <c r="BQ1549" s="17"/>
      <c r="BR1549" s="17"/>
      <c r="BS1549" s="17"/>
      <c r="BT1549" s="33"/>
      <c r="BU1549" s="33"/>
    </row>
    <row r="1550" spans="58:73" ht="15">
      <c r="BF1550" s="17"/>
      <c r="BG1550" s="17"/>
      <c r="BH1550" s="17"/>
      <c r="BI1550" s="17"/>
      <c r="BJ1550" s="17"/>
      <c r="BK1550" s="17"/>
      <c r="BL1550" s="33"/>
      <c r="BM1550" s="33"/>
      <c r="BN1550" s="17"/>
      <c r="BO1550" s="17"/>
      <c r="BP1550" s="17"/>
      <c r="BQ1550" s="17"/>
      <c r="BR1550" s="17"/>
      <c r="BS1550" s="17"/>
      <c r="BT1550" s="33"/>
      <c r="BU1550" s="33"/>
    </row>
    <row r="1551" spans="58:73" ht="15">
      <c r="BF1551" s="17"/>
      <c r="BG1551" s="17"/>
      <c r="BH1551" s="17"/>
      <c r="BI1551" s="17"/>
      <c r="BJ1551" s="17"/>
      <c r="BK1551" s="17"/>
      <c r="BL1551" s="33"/>
      <c r="BM1551" s="33"/>
      <c r="BN1551" s="17"/>
      <c r="BO1551" s="17"/>
      <c r="BP1551" s="17"/>
      <c r="BQ1551" s="17"/>
      <c r="BR1551" s="17"/>
      <c r="BS1551" s="17"/>
      <c r="BT1551" s="33"/>
      <c r="BU1551" s="33"/>
    </row>
    <row r="1552" spans="58:73" ht="15">
      <c r="BF1552" s="17"/>
      <c r="BG1552" s="17"/>
      <c r="BH1552" s="17"/>
      <c r="BI1552" s="17"/>
      <c r="BJ1552" s="17"/>
      <c r="BK1552" s="17"/>
      <c r="BL1552" s="33"/>
      <c r="BM1552" s="33"/>
      <c r="BN1552" s="17"/>
      <c r="BO1552" s="17"/>
      <c r="BP1552" s="17"/>
      <c r="BQ1552" s="17"/>
      <c r="BR1552" s="17"/>
      <c r="BS1552" s="17"/>
      <c r="BT1552" s="33"/>
      <c r="BU1552" s="33"/>
    </row>
    <row r="1553" spans="58:73" ht="15">
      <c r="BF1553" s="17"/>
      <c r="BG1553" s="17"/>
      <c r="BH1553" s="17"/>
      <c r="BI1553" s="17"/>
      <c r="BJ1553" s="17"/>
      <c r="BK1553" s="17"/>
      <c r="BL1553" s="33"/>
      <c r="BM1553" s="33"/>
      <c r="BN1553" s="17"/>
      <c r="BO1553" s="17"/>
      <c r="BP1553" s="17"/>
      <c r="BQ1553" s="17"/>
      <c r="BR1553" s="17"/>
      <c r="BS1553" s="17"/>
      <c r="BT1553" s="33"/>
      <c r="BU1553" s="33"/>
    </row>
    <row r="1554" spans="58:73" ht="15">
      <c r="BF1554" s="17"/>
      <c r="BG1554" s="17"/>
      <c r="BH1554" s="17"/>
      <c r="BI1554" s="17"/>
      <c r="BJ1554" s="17"/>
      <c r="BK1554" s="17"/>
      <c r="BL1554" s="33"/>
      <c r="BM1554" s="33"/>
      <c r="BN1554" s="17"/>
      <c r="BO1554" s="17"/>
      <c r="BP1554" s="17"/>
      <c r="BQ1554" s="17"/>
      <c r="BR1554" s="17"/>
      <c r="BS1554" s="17"/>
      <c r="BT1554" s="33"/>
      <c r="BU1554" s="33"/>
    </row>
    <row r="1555" spans="58:73" ht="15">
      <c r="BF1555" s="17"/>
      <c r="BG1555" s="17"/>
      <c r="BH1555" s="17"/>
      <c r="BI1555" s="17"/>
      <c r="BJ1555" s="17"/>
      <c r="BK1555" s="17"/>
      <c r="BL1555" s="33"/>
      <c r="BM1555" s="33"/>
      <c r="BN1555" s="17"/>
      <c r="BO1555" s="17"/>
      <c r="BP1555" s="17"/>
      <c r="BQ1555" s="17"/>
      <c r="BR1555" s="17"/>
      <c r="BS1555" s="17"/>
      <c r="BT1555" s="33"/>
      <c r="BU1555" s="33"/>
    </row>
    <row r="1556" spans="58:73" ht="15">
      <c r="BF1556" s="17"/>
      <c r="BG1556" s="17"/>
      <c r="BH1556" s="17"/>
      <c r="BI1556" s="17"/>
      <c r="BJ1556" s="17"/>
      <c r="BK1556" s="17"/>
      <c r="BL1556" s="33"/>
      <c r="BM1556" s="33"/>
      <c r="BN1556" s="17"/>
      <c r="BO1556" s="17"/>
      <c r="BP1556" s="17"/>
      <c r="BQ1556" s="17"/>
      <c r="BR1556" s="17"/>
      <c r="BS1556" s="17"/>
      <c r="BT1556" s="33"/>
      <c r="BU1556" s="33"/>
    </row>
    <row r="1557" spans="58:73" ht="15">
      <c r="BF1557" s="17"/>
      <c r="BG1557" s="17"/>
      <c r="BH1557" s="17"/>
      <c r="BI1557" s="17"/>
      <c r="BJ1557" s="17"/>
      <c r="BK1557" s="17"/>
      <c r="BL1557" s="33"/>
      <c r="BM1557" s="33"/>
      <c r="BN1557" s="17"/>
      <c r="BO1557" s="17"/>
      <c r="BP1557" s="17"/>
      <c r="BQ1557" s="17"/>
      <c r="BR1557" s="17"/>
      <c r="BS1557" s="17"/>
      <c r="BT1557" s="33"/>
      <c r="BU1557" s="33"/>
    </row>
    <row r="1558" spans="58:73" ht="15">
      <c r="BF1558" s="17"/>
      <c r="BG1558" s="17"/>
      <c r="BH1558" s="17"/>
      <c r="BI1558" s="17"/>
      <c r="BJ1558" s="17"/>
      <c r="BK1558" s="17"/>
      <c r="BL1558" s="33"/>
      <c r="BM1558" s="33"/>
      <c r="BN1558" s="17"/>
      <c r="BO1558" s="17"/>
      <c r="BP1558" s="17"/>
      <c r="BQ1558" s="17"/>
      <c r="BR1558" s="17"/>
      <c r="BS1558" s="17"/>
      <c r="BT1558" s="33"/>
      <c r="BU1558" s="33"/>
    </row>
    <row r="1559" spans="58:73" ht="15">
      <c r="BF1559" s="17"/>
      <c r="BG1559" s="17"/>
      <c r="BH1559" s="17"/>
      <c r="BI1559" s="17"/>
      <c r="BJ1559" s="17"/>
      <c r="BK1559" s="17"/>
      <c r="BL1559" s="33"/>
      <c r="BM1559" s="33"/>
      <c r="BN1559" s="17"/>
      <c r="BO1559" s="17"/>
      <c r="BP1559" s="17"/>
      <c r="BQ1559" s="17"/>
      <c r="BR1559" s="17"/>
      <c r="BS1559" s="17"/>
      <c r="BT1559" s="33"/>
      <c r="BU1559" s="33"/>
    </row>
    <row r="1560" spans="58:73" ht="15">
      <c r="BF1560" s="17"/>
      <c r="BG1560" s="17"/>
      <c r="BH1560" s="17"/>
      <c r="BI1560" s="17"/>
      <c r="BJ1560" s="17"/>
      <c r="BK1560" s="17"/>
      <c r="BL1560" s="33"/>
      <c r="BM1560" s="33"/>
      <c r="BN1560" s="17"/>
      <c r="BO1560" s="17"/>
      <c r="BP1560" s="17"/>
      <c r="BQ1560" s="17"/>
      <c r="BR1560" s="17"/>
      <c r="BS1560" s="17"/>
      <c r="BT1560" s="33"/>
      <c r="BU1560" s="33"/>
    </row>
    <row r="1561" spans="58:73" ht="15">
      <c r="BF1561" s="17"/>
      <c r="BG1561" s="17"/>
      <c r="BH1561" s="17"/>
      <c r="BI1561" s="17"/>
      <c r="BJ1561" s="17"/>
      <c r="BK1561" s="17"/>
      <c r="BL1561" s="33"/>
      <c r="BM1561" s="33"/>
      <c r="BN1561" s="17"/>
      <c r="BO1561" s="17"/>
      <c r="BP1561" s="17"/>
      <c r="BQ1561" s="17"/>
      <c r="BR1561" s="17"/>
      <c r="BS1561" s="17"/>
      <c r="BT1561" s="33"/>
      <c r="BU1561" s="33"/>
    </row>
    <row r="1562" spans="58:73" ht="15">
      <c r="BF1562" s="17"/>
      <c r="BG1562" s="17"/>
      <c r="BH1562" s="17"/>
      <c r="BI1562" s="17"/>
      <c r="BJ1562" s="17"/>
      <c r="BK1562" s="17"/>
      <c r="BL1562" s="33"/>
      <c r="BM1562" s="33"/>
      <c r="BN1562" s="17"/>
      <c r="BO1562" s="17"/>
      <c r="BP1562" s="17"/>
      <c r="BQ1562" s="17"/>
      <c r="BR1562" s="17"/>
      <c r="BS1562" s="17"/>
      <c r="BT1562" s="33"/>
      <c r="BU1562" s="33"/>
    </row>
    <row r="1563" spans="58:73" ht="15">
      <c r="BF1563" s="17"/>
      <c r="BG1563" s="17"/>
      <c r="BH1563" s="17"/>
      <c r="BI1563" s="17"/>
      <c r="BJ1563" s="17"/>
      <c r="BK1563" s="17"/>
      <c r="BL1563" s="33"/>
      <c r="BM1563" s="33"/>
      <c r="BN1563" s="17"/>
      <c r="BO1563" s="17"/>
      <c r="BP1563" s="17"/>
      <c r="BQ1563" s="17"/>
      <c r="BR1563" s="17"/>
      <c r="BS1563" s="17"/>
      <c r="BT1563" s="33"/>
      <c r="BU1563" s="33"/>
    </row>
    <row r="1564" spans="58:73" ht="15">
      <c r="BF1564" s="17"/>
      <c r="BG1564" s="17"/>
      <c r="BH1564" s="17"/>
      <c r="BI1564" s="17"/>
      <c r="BJ1564" s="17"/>
      <c r="BK1564" s="17"/>
      <c r="BL1564" s="33"/>
      <c r="BM1564" s="33"/>
      <c r="BN1564" s="17"/>
      <c r="BO1564" s="17"/>
      <c r="BP1564" s="17"/>
      <c r="BQ1564" s="17"/>
      <c r="BR1564" s="17"/>
      <c r="BS1564" s="17"/>
      <c r="BT1564" s="33"/>
      <c r="BU1564" s="33"/>
    </row>
    <row r="1565" spans="58:73" ht="15">
      <c r="BF1565" s="17"/>
      <c r="BG1565" s="17"/>
      <c r="BH1565" s="17"/>
      <c r="BI1565" s="17"/>
      <c r="BJ1565" s="17"/>
      <c r="BK1565" s="17"/>
      <c r="BL1565" s="33"/>
      <c r="BM1565" s="33"/>
      <c r="BN1565" s="17"/>
      <c r="BO1565" s="17"/>
      <c r="BP1565" s="17"/>
      <c r="BQ1565" s="17"/>
      <c r="BR1565" s="17"/>
      <c r="BS1565" s="17"/>
      <c r="BT1565" s="33"/>
      <c r="BU1565" s="33"/>
    </row>
    <row r="1566" spans="58:73" ht="15">
      <c r="BF1566" s="17"/>
      <c r="BG1566" s="17"/>
      <c r="BH1566" s="17"/>
      <c r="BI1566" s="17"/>
      <c r="BJ1566" s="17"/>
      <c r="BK1566" s="17"/>
      <c r="BL1566" s="33"/>
      <c r="BM1566" s="33"/>
      <c r="BN1566" s="17"/>
      <c r="BO1566" s="17"/>
      <c r="BP1566" s="17"/>
      <c r="BQ1566" s="17"/>
      <c r="BR1566" s="17"/>
      <c r="BS1566" s="17"/>
      <c r="BT1566" s="33"/>
      <c r="BU1566" s="33"/>
    </row>
    <row r="1567" spans="58:73" ht="15">
      <c r="BF1567" s="17"/>
      <c r="BG1567" s="17"/>
      <c r="BH1567" s="17"/>
      <c r="BI1567" s="17"/>
      <c r="BJ1567" s="17"/>
      <c r="BK1567" s="17"/>
      <c r="BL1567" s="33"/>
      <c r="BM1567" s="33"/>
      <c r="BN1567" s="17"/>
      <c r="BO1567" s="17"/>
      <c r="BP1567" s="17"/>
      <c r="BQ1567" s="17"/>
      <c r="BR1567" s="17"/>
      <c r="BS1567" s="17"/>
      <c r="BT1567" s="33"/>
      <c r="BU1567" s="33"/>
    </row>
    <row r="1568" spans="58:73" ht="15">
      <c r="BF1568" s="17"/>
      <c r="BG1568" s="17"/>
      <c r="BH1568" s="17"/>
      <c r="BI1568" s="17"/>
      <c r="BJ1568" s="17"/>
      <c r="BK1568" s="17"/>
      <c r="BL1568" s="33"/>
      <c r="BM1568" s="33"/>
      <c r="BN1568" s="17"/>
      <c r="BO1568" s="17"/>
      <c r="BP1568" s="17"/>
      <c r="BQ1568" s="17"/>
      <c r="BR1568" s="17"/>
      <c r="BS1568" s="17"/>
      <c r="BT1568" s="33"/>
      <c r="BU1568" s="33"/>
    </row>
    <row r="1569" spans="58:73" ht="15">
      <c r="BF1569" s="17"/>
      <c r="BG1569" s="17"/>
      <c r="BH1569" s="17"/>
      <c r="BI1569" s="17"/>
      <c r="BJ1569" s="17"/>
      <c r="BK1569" s="17"/>
      <c r="BL1569" s="33"/>
      <c r="BM1569" s="33"/>
      <c r="BN1569" s="17"/>
      <c r="BO1569" s="17"/>
      <c r="BP1569" s="17"/>
      <c r="BQ1569" s="17"/>
      <c r="BR1569" s="17"/>
      <c r="BS1569" s="17"/>
      <c r="BT1569" s="33"/>
      <c r="BU1569" s="33"/>
    </row>
    <row r="1570" spans="58:73" ht="15">
      <c r="BF1570" s="17"/>
      <c r="BG1570" s="17"/>
      <c r="BH1570" s="17"/>
      <c r="BI1570" s="17"/>
      <c r="BJ1570" s="17"/>
      <c r="BK1570" s="17"/>
      <c r="BL1570" s="33"/>
      <c r="BM1570" s="33"/>
      <c r="BN1570" s="17"/>
      <c r="BO1570" s="17"/>
      <c r="BP1570" s="17"/>
      <c r="BQ1570" s="17"/>
      <c r="BR1570" s="17"/>
      <c r="BS1570" s="17"/>
      <c r="BT1570" s="33"/>
      <c r="BU1570" s="33"/>
    </row>
    <row r="1571" spans="58:73" ht="15">
      <c r="BF1571" s="17"/>
      <c r="BG1571" s="17"/>
      <c r="BH1571" s="17"/>
      <c r="BI1571" s="17"/>
      <c r="BJ1571" s="17"/>
      <c r="BK1571" s="17"/>
      <c r="BL1571" s="33"/>
      <c r="BM1571" s="33"/>
      <c r="BN1571" s="17"/>
      <c r="BO1571" s="17"/>
      <c r="BP1571" s="17"/>
      <c r="BQ1571" s="17"/>
      <c r="BR1571" s="17"/>
      <c r="BS1571" s="17"/>
      <c r="BT1571" s="33"/>
      <c r="BU1571" s="33"/>
    </row>
    <row r="1572" spans="58:73" ht="15">
      <c r="BF1572" s="17"/>
      <c r="BG1572" s="17"/>
      <c r="BH1572" s="17"/>
      <c r="BI1572" s="17"/>
      <c r="BJ1572" s="17"/>
      <c r="BK1572" s="17"/>
      <c r="BL1572" s="33"/>
      <c r="BM1572" s="33"/>
      <c r="BN1572" s="17"/>
      <c r="BO1572" s="17"/>
      <c r="BP1572" s="17"/>
      <c r="BQ1572" s="17"/>
      <c r="BR1572" s="17"/>
      <c r="BS1572" s="17"/>
      <c r="BT1572" s="33"/>
      <c r="BU1572" s="33"/>
    </row>
    <row r="1573" spans="58:73" ht="15">
      <c r="BF1573" s="17"/>
      <c r="BG1573" s="17"/>
      <c r="BH1573" s="17"/>
      <c r="BI1573" s="17"/>
      <c r="BJ1573" s="17"/>
      <c r="BK1573" s="17"/>
      <c r="BL1573" s="33"/>
      <c r="BM1573" s="33"/>
      <c r="BN1573" s="17"/>
      <c r="BO1573" s="17"/>
      <c r="BP1573" s="17"/>
      <c r="BQ1573" s="17"/>
      <c r="BR1573" s="17"/>
      <c r="BS1573" s="17"/>
      <c r="BT1573" s="33"/>
      <c r="BU1573" s="33"/>
    </row>
    <row r="1574" spans="58:73" ht="15">
      <c r="BF1574" s="17"/>
      <c r="BG1574" s="17"/>
      <c r="BH1574" s="17"/>
      <c r="BI1574" s="17"/>
      <c r="BJ1574" s="17"/>
      <c r="BK1574" s="17"/>
      <c r="BL1574" s="33"/>
      <c r="BM1574" s="33"/>
      <c r="BN1574" s="17"/>
      <c r="BO1574" s="17"/>
      <c r="BP1574" s="17"/>
      <c r="BQ1574" s="17"/>
      <c r="BR1574" s="17"/>
      <c r="BS1574" s="17"/>
      <c r="BT1574" s="33"/>
      <c r="BU1574" s="33"/>
    </row>
    <row r="1575" spans="58:73" ht="15">
      <c r="BF1575" s="17"/>
      <c r="BG1575" s="17"/>
      <c r="BH1575" s="17"/>
      <c r="BI1575" s="17"/>
      <c r="BJ1575" s="17"/>
      <c r="BK1575" s="17"/>
      <c r="BL1575" s="33"/>
      <c r="BM1575" s="33"/>
      <c r="BN1575" s="17"/>
      <c r="BO1575" s="17"/>
      <c r="BP1575" s="17"/>
      <c r="BQ1575" s="17"/>
      <c r="BR1575" s="17"/>
      <c r="BS1575" s="17"/>
      <c r="BT1575" s="33"/>
      <c r="BU1575" s="33"/>
    </row>
    <row r="1576" spans="58:73" ht="15">
      <c r="BF1576" s="17"/>
      <c r="BG1576" s="17"/>
      <c r="BH1576" s="17"/>
      <c r="BI1576" s="17"/>
      <c r="BJ1576" s="17"/>
      <c r="BK1576" s="17"/>
      <c r="BL1576" s="33"/>
      <c r="BM1576" s="33"/>
      <c r="BN1576" s="17"/>
      <c r="BO1576" s="17"/>
      <c r="BP1576" s="17"/>
      <c r="BQ1576" s="17"/>
      <c r="BR1576" s="17"/>
      <c r="BS1576" s="17"/>
      <c r="BT1576" s="33"/>
      <c r="BU1576" s="33"/>
    </row>
    <row r="1577" spans="58:73" ht="15">
      <c r="BF1577" s="17"/>
      <c r="BG1577" s="17"/>
      <c r="BH1577" s="17"/>
      <c r="BI1577" s="17"/>
      <c r="BJ1577" s="17"/>
      <c r="BK1577" s="17"/>
      <c r="BL1577" s="33"/>
      <c r="BM1577" s="33"/>
      <c r="BN1577" s="17"/>
      <c r="BO1577" s="17"/>
      <c r="BP1577" s="17"/>
      <c r="BQ1577" s="17"/>
      <c r="BR1577" s="17"/>
      <c r="BS1577" s="17"/>
      <c r="BT1577" s="33"/>
      <c r="BU1577" s="33"/>
    </row>
    <row r="1578" spans="58:73" ht="15">
      <c r="BF1578" s="17"/>
      <c r="BG1578" s="17"/>
      <c r="BH1578" s="17"/>
      <c r="BI1578" s="17"/>
      <c r="BJ1578" s="17"/>
      <c r="BK1578" s="17"/>
      <c r="BL1578" s="33"/>
      <c r="BM1578" s="33"/>
      <c r="BN1578" s="17"/>
      <c r="BO1578" s="17"/>
      <c r="BP1578" s="17"/>
      <c r="BQ1578" s="17"/>
      <c r="BR1578" s="17"/>
      <c r="BS1578" s="17"/>
      <c r="BT1578" s="33"/>
      <c r="BU1578" s="33"/>
    </row>
    <row r="1579" spans="58:73" ht="15">
      <c r="BF1579" s="17"/>
      <c r="BG1579" s="17"/>
      <c r="BH1579" s="17"/>
      <c r="BI1579" s="17"/>
      <c r="BJ1579" s="17"/>
      <c r="BK1579" s="17"/>
      <c r="BL1579" s="33"/>
      <c r="BM1579" s="33"/>
      <c r="BN1579" s="17"/>
      <c r="BO1579" s="17"/>
      <c r="BP1579" s="17"/>
      <c r="BQ1579" s="17"/>
      <c r="BR1579" s="17"/>
      <c r="BS1579" s="17"/>
      <c r="BT1579" s="33"/>
      <c r="BU1579" s="33"/>
    </row>
    <row r="1580" spans="58:73" ht="15">
      <c r="BF1580" s="17"/>
      <c r="BG1580" s="17"/>
      <c r="BH1580" s="17"/>
      <c r="BI1580" s="17"/>
      <c r="BJ1580" s="17"/>
      <c r="BK1580" s="17"/>
      <c r="BL1580" s="33"/>
      <c r="BM1580" s="33"/>
      <c r="BN1580" s="17"/>
      <c r="BO1580" s="17"/>
      <c r="BP1580" s="17"/>
      <c r="BQ1580" s="17"/>
      <c r="BR1580" s="17"/>
      <c r="BS1580" s="17"/>
      <c r="BT1580" s="33"/>
      <c r="BU1580" s="33"/>
    </row>
    <row r="1581" spans="58:73" ht="15">
      <c r="BF1581" s="17"/>
      <c r="BG1581" s="17"/>
      <c r="BH1581" s="17"/>
      <c r="BI1581" s="17"/>
      <c r="BJ1581" s="17"/>
      <c r="BK1581" s="17"/>
      <c r="BL1581" s="33"/>
      <c r="BM1581" s="33"/>
      <c r="BN1581" s="17"/>
      <c r="BO1581" s="17"/>
      <c r="BP1581" s="17"/>
      <c r="BQ1581" s="17"/>
      <c r="BR1581" s="17"/>
      <c r="BS1581" s="17"/>
      <c r="BT1581" s="33"/>
      <c r="BU1581" s="33"/>
    </row>
    <row r="1582" spans="58:73" ht="15">
      <c r="BF1582" s="17"/>
      <c r="BG1582" s="17"/>
      <c r="BH1582" s="17"/>
      <c r="BI1582" s="17"/>
      <c r="BJ1582" s="17"/>
      <c r="BK1582" s="17"/>
      <c r="BL1582" s="33"/>
      <c r="BM1582" s="33"/>
      <c r="BN1582" s="17"/>
      <c r="BO1582" s="17"/>
      <c r="BP1582" s="17"/>
      <c r="BQ1582" s="17"/>
      <c r="BR1582" s="17"/>
      <c r="BS1582" s="17"/>
      <c r="BT1582" s="33"/>
      <c r="BU1582" s="33"/>
    </row>
    <row r="1583" spans="58:73" ht="15">
      <c r="BF1583" s="17"/>
      <c r="BG1583" s="17"/>
      <c r="BH1583" s="17"/>
      <c r="BI1583" s="17"/>
      <c r="BJ1583" s="17"/>
      <c r="BK1583" s="17"/>
      <c r="BL1583" s="33"/>
      <c r="BM1583" s="33"/>
      <c r="BN1583" s="17"/>
      <c r="BO1583" s="17"/>
      <c r="BP1583" s="17"/>
      <c r="BQ1583" s="17"/>
      <c r="BR1583" s="17"/>
      <c r="BS1583" s="17"/>
      <c r="BT1583" s="33"/>
      <c r="BU1583" s="33"/>
    </row>
    <row r="1584" spans="58:73" ht="15">
      <c r="BF1584" s="17"/>
      <c r="BG1584" s="17"/>
      <c r="BH1584" s="17"/>
      <c r="BI1584" s="17"/>
      <c r="BJ1584" s="17"/>
      <c r="BK1584" s="17"/>
      <c r="BL1584" s="33"/>
      <c r="BM1584" s="33"/>
      <c r="BN1584" s="17"/>
      <c r="BO1584" s="17"/>
      <c r="BP1584" s="17"/>
      <c r="BQ1584" s="17"/>
      <c r="BR1584" s="17"/>
      <c r="BS1584" s="17"/>
      <c r="BT1584" s="33"/>
      <c r="BU1584" s="33"/>
    </row>
    <row r="1585" spans="58:73" ht="15">
      <c r="BF1585" s="17"/>
      <c r="BG1585" s="17"/>
      <c r="BH1585" s="17"/>
      <c r="BI1585" s="17"/>
      <c r="BJ1585" s="17"/>
      <c r="BK1585" s="17"/>
      <c r="BL1585" s="33"/>
      <c r="BM1585" s="33"/>
      <c r="BN1585" s="17"/>
      <c r="BO1585" s="17"/>
      <c r="BP1585" s="17"/>
      <c r="BQ1585" s="17"/>
      <c r="BR1585" s="17"/>
      <c r="BS1585" s="17"/>
      <c r="BT1585" s="33"/>
      <c r="BU1585" s="33"/>
    </row>
    <row r="1586" spans="58:73" ht="15">
      <c r="BF1586" s="17"/>
      <c r="BG1586" s="17"/>
      <c r="BH1586" s="17"/>
      <c r="BI1586" s="17"/>
      <c r="BJ1586" s="17"/>
      <c r="BK1586" s="17"/>
      <c r="BL1586" s="33"/>
      <c r="BM1586" s="33"/>
      <c r="BN1586" s="17"/>
      <c r="BO1586" s="17"/>
      <c r="BP1586" s="17"/>
      <c r="BQ1586" s="17"/>
      <c r="BR1586" s="17"/>
      <c r="BS1586" s="17"/>
      <c r="BT1586" s="33"/>
      <c r="BU1586" s="33"/>
    </row>
    <row r="1587" spans="58:73" ht="15">
      <c r="BF1587" s="17"/>
      <c r="BG1587" s="17"/>
      <c r="BH1587" s="17"/>
      <c r="BI1587" s="17"/>
      <c r="BJ1587" s="17"/>
      <c r="BK1587" s="17"/>
      <c r="BL1587" s="33"/>
      <c r="BM1587" s="33"/>
      <c r="BN1587" s="17"/>
      <c r="BO1587" s="17"/>
      <c r="BP1587" s="17"/>
      <c r="BQ1587" s="17"/>
      <c r="BR1587" s="17"/>
      <c r="BS1587" s="17"/>
      <c r="BT1587" s="33"/>
      <c r="BU1587" s="33"/>
    </row>
    <row r="1588" spans="58:73" ht="15">
      <c r="BF1588" s="17"/>
      <c r="BG1588" s="17"/>
      <c r="BH1588" s="17"/>
      <c r="BI1588" s="17"/>
      <c r="BJ1588" s="17"/>
      <c r="BK1588" s="17"/>
      <c r="BL1588" s="33"/>
      <c r="BM1588" s="33"/>
      <c r="BN1588" s="17"/>
      <c r="BO1588" s="17"/>
      <c r="BP1588" s="17"/>
      <c r="BQ1588" s="17"/>
      <c r="BR1588" s="17"/>
      <c r="BS1588" s="17"/>
      <c r="BT1588" s="33"/>
      <c r="BU1588" s="33"/>
    </row>
    <row r="1589" spans="58:73" ht="15">
      <c r="BF1589" s="17"/>
      <c r="BG1589" s="17"/>
      <c r="BH1589" s="17"/>
      <c r="BI1589" s="17"/>
      <c r="BJ1589" s="17"/>
      <c r="BK1589" s="17"/>
      <c r="BL1589" s="33"/>
      <c r="BM1589" s="33"/>
      <c r="BN1589" s="17"/>
      <c r="BO1589" s="17"/>
      <c r="BP1589" s="17"/>
      <c r="BQ1589" s="17"/>
      <c r="BR1589" s="17"/>
      <c r="BS1589" s="17"/>
      <c r="BT1589" s="33"/>
      <c r="BU1589" s="33"/>
    </row>
    <row r="1590" spans="58:73" ht="15">
      <c r="BF1590" s="17"/>
      <c r="BG1590" s="17"/>
      <c r="BH1590" s="17"/>
      <c r="BI1590" s="17"/>
      <c r="BJ1590" s="17"/>
      <c r="BK1590" s="17"/>
      <c r="BL1590" s="33"/>
      <c r="BM1590" s="33"/>
      <c r="BN1590" s="17"/>
      <c r="BO1590" s="17"/>
      <c r="BP1590" s="17"/>
      <c r="BQ1590" s="17"/>
      <c r="BR1590" s="17"/>
      <c r="BS1590" s="17"/>
      <c r="BT1590" s="33"/>
      <c r="BU1590" s="33"/>
    </row>
    <row r="1591" spans="58:73" ht="15">
      <c r="BF1591" s="17"/>
      <c r="BG1591" s="17"/>
      <c r="BH1591" s="17"/>
      <c r="BI1591" s="17"/>
      <c r="BJ1591" s="17"/>
      <c r="BK1591" s="17"/>
      <c r="BL1591" s="33"/>
      <c r="BM1591" s="33"/>
      <c r="BN1591" s="17"/>
      <c r="BO1591" s="17"/>
      <c r="BP1591" s="17"/>
      <c r="BQ1591" s="17"/>
      <c r="BR1591" s="17"/>
      <c r="BS1591" s="17"/>
      <c r="BT1591" s="33"/>
      <c r="BU1591" s="33"/>
    </row>
    <row r="1592" spans="58:73" ht="15">
      <c r="BF1592" s="17"/>
      <c r="BG1592" s="17"/>
      <c r="BH1592" s="17"/>
      <c r="BI1592" s="17"/>
      <c r="BJ1592" s="17"/>
      <c r="BK1592" s="17"/>
      <c r="BL1592" s="33"/>
      <c r="BM1592" s="33"/>
      <c r="BN1592" s="17"/>
      <c r="BO1592" s="17"/>
      <c r="BP1592" s="17"/>
      <c r="BQ1592" s="17"/>
      <c r="BR1592" s="17"/>
      <c r="BS1592" s="17"/>
      <c r="BT1592" s="33"/>
      <c r="BU1592" s="33"/>
    </row>
    <row r="1593" spans="58:73" ht="15">
      <c r="BF1593" s="17"/>
      <c r="BG1593" s="17"/>
      <c r="BH1593" s="17"/>
      <c r="BI1593" s="17"/>
      <c r="BJ1593" s="17"/>
      <c r="BK1593" s="17"/>
      <c r="BL1593" s="33"/>
      <c r="BM1593" s="33"/>
      <c r="BN1593" s="17"/>
      <c r="BO1593" s="17"/>
      <c r="BP1593" s="17"/>
      <c r="BQ1593" s="17"/>
      <c r="BR1593" s="17"/>
      <c r="BS1593" s="17"/>
      <c r="BT1593" s="33"/>
      <c r="BU1593" s="33"/>
    </row>
    <row r="1594" spans="58:73" ht="15">
      <c r="BF1594" s="17"/>
      <c r="BG1594" s="17"/>
      <c r="BH1594" s="17"/>
      <c r="BI1594" s="17"/>
      <c r="BJ1594" s="17"/>
      <c r="BK1594" s="17"/>
      <c r="BL1594" s="33"/>
      <c r="BM1594" s="33"/>
      <c r="BN1594" s="17"/>
      <c r="BO1594" s="17"/>
      <c r="BP1594" s="17"/>
      <c r="BQ1594" s="17"/>
      <c r="BR1594" s="17"/>
      <c r="BS1594" s="17"/>
      <c r="BT1594" s="33"/>
      <c r="BU1594" s="33"/>
    </row>
    <row r="1595" spans="58:73" ht="15">
      <c r="BF1595" s="17"/>
      <c r="BG1595" s="17"/>
      <c r="BH1595" s="17"/>
      <c r="BI1595" s="17"/>
      <c r="BJ1595" s="17"/>
      <c r="BK1595" s="17"/>
      <c r="BL1595" s="33"/>
      <c r="BM1595" s="33"/>
      <c r="BN1595" s="17"/>
      <c r="BO1595" s="17"/>
      <c r="BP1595" s="17"/>
      <c r="BQ1595" s="17"/>
      <c r="BR1595" s="17"/>
      <c r="BS1595" s="17"/>
      <c r="BT1595" s="33"/>
      <c r="BU1595" s="33"/>
    </row>
    <row r="1596" spans="58:73" ht="15">
      <c r="BF1596" s="17"/>
      <c r="BG1596" s="17"/>
      <c r="BH1596" s="17"/>
      <c r="BI1596" s="17"/>
      <c r="BJ1596" s="17"/>
      <c r="BK1596" s="17"/>
      <c r="BL1596" s="33"/>
      <c r="BM1596" s="33"/>
      <c r="BN1596" s="17"/>
      <c r="BO1596" s="17"/>
      <c r="BP1596" s="17"/>
      <c r="BQ1596" s="17"/>
      <c r="BR1596" s="17"/>
      <c r="BS1596" s="17"/>
      <c r="BT1596" s="33"/>
      <c r="BU1596" s="33"/>
    </row>
    <row r="1597" spans="58:73" ht="15">
      <c r="BF1597" s="17"/>
      <c r="BG1597" s="17"/>
      <c r="BH1597" s="17"/>
      <c r="BI1597" s="17"/>
      <c r="BJ1597" s="17"/>
      <c r="BK1597" s="17"/>
      <c r="BL1597" s="33"/>
      <c r="BM1597" s="33"/>
      <c r="BN1597" s="17"/>
      <c r="BO1597" s="17"/>
      <c r="BP1597" s="17"/>
      <c r="BQ1597" s="17"/>
      <c r="BR1597" s="17"/>
      <c r="BS1597" s="17"/>
      <c r="BT1597" s="33"/>
      <c r="BU1597" s="33"/>
    </row>
    <row r="1598" spans="58:73" ht="15">
      <c r="BF1598" s="17"/>
      <c r="BG1598" s="17"/>
      <c r="BH1598" s="17"/>
      <c r="BI1598" s="17"/>
      <c r="BJ1598" s="17"/>
      <c r="BK1598" s="17"/>
      <c r="BL1598" s="33"/>
      <c r="BM1598" s="33"/>
      <c r="BN1598" s="17"/>
      <c r="BO1598" s="17"/>
      <c r="BP1598" s="17"/>
      <c r="BQ1598" s="17"/>
      <c r="BR1598" s="17"/>
      <c r="BS1598" s="17"/>
      <c r="BT1598" s="33"/>
      <c r="BU1598" s="33"/>
    </row>
    <row r="1599" spans="58:73" ht="15">
      <c r="BF1599" s="17"/>
      <c r="BG1599" s="17"/>
      <c r="BH1599" s="17"/>
      <c r="BI1599" s="17"/>
      <c r="BJ1599" s="17"/>
      <c r="BK1599" s="17"/>
      <c r="BL1599" s="33"/>
      <c r="BM1599" s="33"/>
      <c r="BN1599" s="17"/>
      <c r="BO1599" s="17"/>
      <c r="BP1599" s="17"/>
      <c r="BQ1599" s="17"/>
      <c r="BR1599" s="17"/>
      <c r="BS1599" s="17"/>
      <c r="BT1599" s="33"/>
      <c r="BU1599" s="33"/>
    </row>
    <row r="1600" spans="58:73" ht="15">
      <c r="BF1600" s="17"/>
      <c r="BG1600" s="17"/>
      <c r="BH1600" s="17"/>
      <c r="BI1600" s="17"/>
      <c r="BJ1600" s="17"/>
      <c r="BK1600" s="17"/>
      <c r="BL1600" s="33"/>
      <c r="BM1600" s="33"/>
      <c r="BN1600" s="17"/>
      <c r="BO1600" s="17"/>
      <c r="BP1600" s="17"/>
      <c r="BQ1600" s="17"/>
      <c r="BR1600" s="17"/>
      <c r="BS1600" s="17"/>
      <c r="BT1600" s="33"/>
      <c r="BU1600" s="33"/>
    </row>
    <row r="1601" spans="58:73" ht="15">
      <c r="BF1601" s="17"/>
      <c r="BG1601" s="17"/>
      <c r="BH1601" s="17"/>
      <c r="BI1601" s="17"/>
      <c r="BJ1601" s="17"/>
      <c r="BK1601" s="17"/>
      <c r="BL1601" s="33"/>
      <c r="BM1601" s="33"/>
      <c r="BN1601" s="17"/>
      <c r="BO1601" s="17"/>
      <c r="BP1601" s="17"/>
      <c r="BQ1601" s="17"/>
      <c r="BR1601" s="17"/>
      <c r="BS1601" s="17"/>
      <c r="BT1601" s="33"/>
      <c r="BU1601" s="33"/>
    </row>
    <row r="1602" spans="58:73" ht="15">
      <c r="BF1602" s="17"/>
      <c r="BG1602" s="17"/>
      <c r="BH1602" s="17"/>
      <c r="BI1602" s="17"/>
      <c r="BJ1602" s="17"/>
      <c r="BK1602" s="17"/>
      <c r="BL1602" s="33"/>
      <c r="BM1602" s="33"/>
      <c r="BN1602" s="17"/>
      <c r="BO1602" s="17"/>
      <c r="BP1602" s="17"/>
      <c r="BQ1602" s="17"/>
      <c r="BR1602" s="17"/>
      <c r="BS1602" s="17"/>
      <c r="BT1602" s="33"/>
      <c r="BU1602" s="33"/>
    </row>
    <row r="1603" spans="58:73" ht="15">
      <c r="BF1603" s="17"/>
      <c r="BG1603" s="17"/>
      <c r="BH1603" s="17"/>
      <c r="BI1603" s="17"/>
      <c r="BJ1603" s="17"/>
      <c r="BK1603" s="17"/>
      <c r="BL1603" s="33"/>
      <c r="BM1603" s="33"/>
      <c r="BN1603" s="17"/>
      <c r="BO1603" s="17"/>
      <c r="BP1603" s="17"/>
      <c r="BQ1603" s="17"/>
      <c r="BR1603" s="17"/>
      <c r="BS1603" s="17"/>
      <c r="BT1603" s="33"/>
      <c r="BU1603" s="33"/>
    </row>
    <row r="1604" spans="58:73" ht="15">
      <c r="BF1604" s="17"/>
      <c r="BG1604" s="17"/>
      <c r="BH1604" s="17"/>
      <c r="BI1604" s="17"/>
      <c r="BJ1604" s="17"/>
      <c r="BK1604" s="17"/>
      <c r="BL1604" s="33"/>
      <c r="BM1604" s="33"/>
      <c r="BN1604" s="17"/>
      <c r="BO1604" s="17"/>
      <c r="BP1604" s="17"/>
      <c r="BQ1604" s="17"/>
      <c r="BR1604" s="17"/>
      <c r="BS1604" s="17"/>
      <c r="BT1604" s="33"/>
      <c r="BU1604" s="33"/>
    </row>
    <row r="1605" spans="58:73" ht="15">
      <c r="BF1605" s="17"/>
      <c r="BG1605" s="17"/>
      <c r="BH1605" s="17"/>
      <c r="BI1605" s="17"/>
      <c r="BJ1605" s="17"/>
      <c r="BK1605" s="17"/>
      <c r="BL1605" s="33"/>
      <c r="BM1605" s="33"/>
      <c r="BN1605" s="17"/>
      <c r="BO1605" s="17"/>
      <c r="BP1605" s="17"/>
      <c r="BQ1605" s="17"/>
      <c r="BR1605" s="17"/>
      <c r="BS1605" s="17"/>
      <c r="BT1605" s="33"/>
      <c r="BU1605" s="33"/>
    </row>
    <row r="1606" spans="58:73" ht="15">
      <c r="BF1606" s="17"/>
      <c r="BG1606" s="17"/>
      <c r="BH1606" s="17"/>
      <c r="BI1606" s="17"/>
      <c r="BJ1606" s="17"/>
      <c r="BK1606" s="17"/>
      <c r="BL1606" s="33"/>
      <c r="BM1606" s="33"/>
      <c r="BN1606" s="17"/>
      <c r="BO1606" s="17"/>
      <c r="BP1606" s="17"/>
      <c r="BQ1606" s="17"/>
      <c r="BR1606" s="17"/>
      <c r="BS1606" s="17"/>
      <c r="BT1606" s="33"/>
      <c r="BU1606" s="33"/>
    </row>
    <row r="1607" spans="58:73" ht="15">
      <c r="BF1607" s="17"/>
      <c r="BG1607" s="17"/>
      <c r="BH1607" s="17"/>
      <c r="BI1607" s="17"/>
      <c r="BJ1607" s="17"/>
      <c r="BK1607" s="17"/>
      <c r="BL1607" s="33"/>
      <c r="BM1607" s="33"/>
      <c r="BN1607" s="17"/>
      <c r="BO1607" s="17"/>
      <c r="BP1607" s="17"/>
      <c r="BQ1607" s="17"/>
      <c r="BR1607" s="17"/>
      <c r="BS1607" s="17"/>
      <c r="BT1607" s="33"/>
      <c r="BU1607" s="33"/>
    </row>
    <row r="1608" spans="58:73" ht="15">
      <c r="BF1608" s="17"/>
      <c r="BG1608" s="17"/>
      <c r="BH1608" s="17"/>
      <c r="BI1608" s="17"/>
      <c r="BJ1608" s="17"/>
      <c r="BK1608" s="17"/>
      <c r="BL1608" s="33"/>
      <c r="BM1608" s="33"/>
      <c r="BN1608" s="17"/>
      <c r="BO1608" s="17"/>
      <c r="BP1608" s="17"/>
      <c r="BQ1608" s="17"/>
      <c r="BR1608" s="17"/>
      <c r="BS1608" s="17"/>
      <c r="BT1608" s="33"/>
      <c r="BU1608" s="33"/>
    </row>
    <row r="1609" spans="58:73" ht="15">
      <c r="BF1609" s="17"/>
      <c r="BG1609" s="17"/>
      <c r="BH1609" s="17"/>
      <c r="BI1609" s="17"/>
      <c r="BJ1609" s="17"/>
      <c r="BK1609" s="17"/>
      <c r="BL1609" s="33"/>
      <c r="BM1609" s="33"/>
      <c r="BN1609" s="17"/>
      <c r="BO1609" s="17"/>
      <c r="BP1609" s="17"/>
      <c r="BQ1609" s="17"/>
      <c r="BR1609" s="17"/>
      <c r="BS1609" s="17"/>
      <c r="BT1609" s="33"/>
      <c r="BU1609" s="33"/>
    </row>
    <row r="1610" spans="58:73" ht="15">
      <c r="BF1610" s="17"/>
      <c r="BG1610" s="17"/>
      <c r="BH1610" s="17"/>
      <c r="BI1610" s="17"/>
      <c r="BJ1610" s="17"/>
      <c r="BK1610" s="17"/>
      <c r="BL1610" s="33"/>
      <c r="BM1610" s="33"/>
      <c r="BN1610" s="17"/>
      <c r="BO1610" s="17"/>
      <c r="BP1610" s="17"/>
      <c r="BQ1610" s="17"/>
      <c r="BR1610" s="17"/>
      <c r="BS1610" s="17"/>
      <c r="BT1610" s="33"/>
      <c r="BU1610" s="33"/>
    </row>
    <row r="1611" spans="58:73" ht="15">
      <c r="BF1611" s="17"/>
      <c r="BG1611" s="17"/>
      <c r="BH1611" s="17"/>
      <c r="BI1611" s="17"/>
      <c r="BJ1611" s="17"/>
      <c r="BK1611" s="17"/>
      <c r="BL1611" s="33"/>
      <c r="BM1611" s="33"/>
      <c r="BN1611" s="17"/>
      <c r="BO1611" s="17"/>
      <c r="BP1611" s="17"/>
      <c r="BQ1611" s="17"/>
      <c r="BR1611" s="17"/>
      <c r="BS1611" s="17"/>
      <c r="BT1611" s="33"/>
      <c r="BU1611" s="33"/>
    </row>
    <row r="1612" spans="58:73" ht="15">
      <c r="BF1612" s="17"/>
      <c r="BG1612" s="17"/>
      <c r="BH1612" s="17"/>
      <c r="BI1612" s="17"/>
      <c r="BJ1612" s="17"/>
      <c r="BK1612" s="17"/>
      <c r="BL1612" s="33"/>
      <c r="BM1612" s="33"/>
      <c r="BN1612" s="17"/>
      <c r="BO1612" s="17"/>
      <c r="BP1612" s="17"/>
      <c r="BQ1612" s="17"/>
      <c r="BR1612" s="17"/>
      <c r="BS1612" s="17"/>
      <c r="BT1612" s="33"/>
      <c r="BU1612" s="33"/>
    </row>
    <row r="1613" spans="58:73" ht="15">
      <c r="BF1613" s="17"/>
      <c r="BG1613" s="17"/>
      <c r="BH1613" s="17"/>
      <c r="BI1613" s="17"/>
      <c r="BJ1613" s="17"/>
      <c r="BK1613" s="17"/>
      <c r="BL1613" s="33"/>
      <c r="BM1613" s="33"/>
      <c r="BN1613" s="17"/>
      <c r="BO1613" s="17"/>
      <c r="BP1613" s="17"/>
      <c r="BQ1613" s="17"/>
      <c r="BR1613" s="17"/>
      <c r="BS1613" s="17"/>
      <c r="BT1613" s="33"/>
      <c r="BU1613" s="33"/>
    </row>
    <row r="1614" spans="58:73" ht="15">
      <c r="BF1614" s="17"/>
      <c r="BG1614" s="17"/>
      <c r="BH1614" s="17"/>
      <c r="BI1614" s="17"/>
      <c r="BJ1614" s="17"/>
      <c r="BK1614" s="17"/>
      <c r="BL1614" s="33"/>
      <c r="BM1614" s="33"/>
      <c r="BN1614" s="17"/>
      <c r="BO1614" s="17"/>
      <c r="BP1614" s="17"/>
      <c r="BQ1614" s="17"/>
      <c r="BR1614" s="17"/>
      <c r="BS1614" s="17"/>
      <c r="BT1614" s="33"/>
      <c r="BU1614" s="33"/>
    </row>
    <row r="1615" spans="58:73" ht="15">
      <c r="BF1615" s="17"/>
      <c r="BG1615" s="17"/>
      <c r="BH1615" s="17"/>
      <c r="BI1615" s="17"/>
      <c r="BJ1615" s="17"/>
      <c r="BK1615" s="17"/>
      <c r="BL1615" s="33"/>
      <c r="BM1615" s="33"/>
      <c r="BN1615" s="17"/>
      <c r="BO1615" s="17"/>
      <c r="BP1615" s="17"/>
      <c r="BQ1615" s="17"/>
      <c r="BR1615" s="17"/>
      <c r="BS1615" s="17"/>
      <c r="BT1615" s="33"/>
      <c r="BU1615" s="33"/>
    </row>
    <row r="1616" spans="58:73" ht="15">
      <c r="BF1616" s="17"/>
      <c r="BG1616" s="17"/>
      <c r="BH1616" s="17"/>
      <c r="BI1616" s="17"/>
      <c r="BJ1616" s="17"/>
      <c r="BK1616" s="17"/>
      <c r="BL1616" s="33"/>
      <c r="BM1616" s="33"/>
      <c r="BN1616" s="17"/>
      <c r="BO1616" s="17"/>
      <c r="BP1616" s="17"/>
      <c r="BQ1616" s="17"/>
      <c r="BR1616" s="17"/>
      <c r="BS1616" s="17"/>
      <c r="BT1616" s="33"/>
      <c r="BU1616" s="33"/>
    </row>
    <row r="1617" spans="58:73" ht="15">
      <c r="BF1617" s="17"/>
      <c r="BG1617" s="17"/>
      <c r="BH1617" s="17"/>
      <c r="BI1617" s="17"/>
      <c r="BJ1617" s="17"/>
      <c r="BK1617" s="17"/>
      <c r="BL1617" s="33"/>
      <c r="BM1617" s="33"/>
      <c r="BN1617" s="17"/>
      <c r="BO1617" s="17"/>
      <c r="BP1617" s="17"/>
      <c r="BQ1617" s="17"/>
      <c r="BR1617" s="17"/>
      <c r="BS1617" s="17"/>
      <c r="BT1617" s="33"/>
      <c r="BU1617" s="33"/>
    </row>
    <row r="1618" spans="58:73" ht="15">
      <c r="BF1618" s="17"/>
      <c r="BG1618" s="17"/>
      <c r="BH1618" s="17"/>
      <c r="BI1618" s="17"/>
      <c r="BJ1618" s="17"/>
      <c r="BK1618" s="17"/>
      <c r="BL1618" s="33"/>
      <c r="BM1618" s="33"/>
      <c r="BN1618" s="17"/>
      <c r="BO1618" s="17"/>
      <c r="BP1618" s="17"/>
      <c r="BQ1618" s="17"/>
      <c r="BR1618" s="17"/>
      <c r="BS1618" s="17"/>
      <c r="BT1618" s="33"/>
      <c r="BU1618" s="33"/>
    </row>
    <row r="1619" spans="58:73" ht="15">
      <c r="BF1619" s="17"/>
      <c r="BG1619" s="17"/>
      <c r="BH1619" s="17"/>
      <c r="BI1619" s="17"/>
      <c r="BJ1619" s="17"/>
      <c r="BK1619" s="17"/>
      <c r="BL1619" s="33"/>
      <c r="BM1619" s="33"/>
      <c r="BN1619" s="17"/>
      <c r="BO1619" s="17"/>
      <c r="BP1619" s="17"/>
      <c r="BQ1619" s="17"/>
      <c r="BR1619" s="17"/>
      <c r="BS1619" s="17"/>
      <c r="BT1619" s="33"/>
      <c r="BU1619" s="33"/>
    </row>
    <row r="1620" spans="58:73" ht="15">
      <c r="BF1620" s="17"/>
      <c r="BG1620" s="17"/>
      <c r="BH1620" s="17"/>
      <c r="BI1620" s="17"/>
      <c r="BJ1620" s="17"/>
      <c r="BK1620" s="17"/>
      <c r="BL1620" s="33"/>
      <c r="BM1620" s="33"/>
      <c r="BN1620" s="17"/>
      <c r="BO1620" s="17"/>
      <c r="BP1620" s="17"/>
      <c r="BQ1620" s="17"/>
      <c r="BR1620" s="17"/>
      <c r="BS1620" s="17"/>
      <c r="BT1620" s="33"/>
      <c r="BU1620" s="33"/>
    </row>
    <row r="1621" spans="58:73" ht="15">
      <c r="BF1621" s="17"/>
      <c r="BG1621" s="17"/>
      <c r="BH1621" s="17"/>
      <c r="BI1621" s="17"/>
      <c r="BJ1621" s="17"/>
      <c r="BK1621" s="17"/>
      <c r="BL1621" s="33"/>
      <c r="BM1621" s="33"/>
      <c r="BN1621" s="17"/>
      <c r="BO1621" s="17"/>
      <c r="BP1621" s="17"/>
      <c r="BQ1621" s="17"/>
      <c r="BR1621" s="17"/>
      <c r="BS1621" s="17"/>
      <c r="BT1621" s="33"/>
      <c r="BU1621" s="33"/>
    </row>
    <row r="1622" spans="58:73" ht="15">
      <c r="BF1622" s="17"/>
      <c r="BG1622" s="17"/>
      <c r="BH1622" s="17"/>
      <c r="BI1622" s="17"/>
      <c r="BJ1622" s="17"/>
      <c r="BK1622" s="17"/>
      <c r="BL1622" s="33"/>
      <c r="BM1622" s="33"/>
      <c r="BN1622" s="17"/>
      <c r="BO1622" s="17"/>
      <c r="BP1622" s="17"/>
      <c r="BQ1622" s="17"/>
      <c r="BR1622" s="17"/>
      <c r="BS1622" s="17"/>
      <c r="BT1622" s="33"/>
      <c r="BU1622" s="33"/>
    </row>
    <row r="1623" spans="58:73" ht="15">
      <c r="BF1623" s="17"/>
      <c r="BG1623" s="17"/>
      <c r="BH1623" s="17"/>
      <c r="BI1623" s="17"/>
      <c r="BJ1623" s="17"/>
      <c r="BK1623" s="17"/>
      <c r="BL1623" s="33"/>
      <c r="BM1623" s="33"/>
      <c r="BN1623" s="17"/>
      <c r="BO1623" s="17"/>
      <c r="BP1623" s="17"/>
      <c r="BQ1623" s="17"/>
      <c r="BR1623" s="17"/>
      <c r="BS1623" s="17"/>
      <c r="BT1623" s="33"/>
      <c r="BU1623" s="33"/>
    </row>
    <row r="1624" spans="58:73" ht="15">
      <c r="BF1624" s="17"/>
      <c r="BG1624" s="17"/>
      <c r="BH1624" s="17"/>
      <c r="BI1624" s="17"/>
      <c r="BJ1624" s="17"/>
      <c r="BK1624" s="17"/>
      <c r="BL1624" s="33"/>
      <c r="BM1624" s="33"/>
      <c r="BN1624" s="17"/>
      <c r="BO1624" s="17"/>
      <c r="BP1624" s="17"/>
      <c r="BQ1624" s="17"/>
      <c r="BR1624" s="17"/>
      <c r="BS1624" s="17"/>
      <c r="BT1624" s="33"/>
      <c r="BU1624" s="33"/>
    </row>
    <row r="1625" spans="58:73" ht="15">
      <c r="BF1625" s="17"/>
      <c r="BG1625" s="17"/>
      <c r="BH1625" s="17"/>
      <c r="BI1625" s="17"/>
      <c r="BJ1625" s="17"/>
      <c r="BK1625" s="17"/>
      <c r="BL1625" s="33"/>
      <c r="BM1625" s="33"/>
      <c r="BN1625" s="17"/>
      <c r="BO1625" s="17"/>
      <c r="BP1625" s="17"/>
      <c r="BQ1625" s="17"/>
      <c r="BR1625" s="17"/>
      <c r="BS1625" s="17"/>
      <c r="BT1625" s="33"/>
      <c r="BU1625" s="33"/>
    </row>
    <row r="1626" spans="58:73" ht="15">
      <c r="BF1626" s="17"/>
      <c r="BG1626" s="17"/>
      <c r="BH1626" s="17"/>
      <c r="BI1626" s="17"/>
      <c r="BJ1626" s="17"/>
      <c r="BK1626" s="17"/>
      <c r="BL1626" s="33"/>
      <c r="BM1626" s="33"/>
      <c r="BN1626" s="17"/>
      <c r="BO1626" s="17"/>
      <c r="BP1626" s="17"/>
      <c r="BQ1626" s="17"/>
      <c r="BR1626" s="17"/>
      <c r="BS1626" s="17"/>
      <c r="BT1626" s="33"/>
      <c r="BU1626" s="33"/>
    </row>
    <row r="1627" spans="58:73" ht="15">
      <c r="BF1627" s="17"/>
      <c r="BG1627" s="17"/>
      <c r="BH1627" s="17"/>
      <c r="BI1627" s="17"/>
      <c r="BJ1627" s="17"/>
      <c r="BK1627" s="17"/>
      <c r="BL1627" s="33"/>
      <c r="BM1627" s="33"/>
      <c r="BN1627" s="17"/>
      <c r="BO1627" s="17"/>
      <c r="BP1627" s="17"/>
      <c r="BQ1627" s="17"/>
      <c r="BR1627" s="17"/>
      <c r="BS1627" s="17"/>
      <c r="BT1627" s="33"/>
      <c r="BU1627" s="33"/>
    </row>
    <row r="1628" spans="58:73" ht="15">
      <c r="BF1628" s="17"/>
      <c r="BG1628" s="17"/>
      <c r="BH1628" s="17"/>
      <c r="BI1628" s="17"/>
      <c r="BJ1628" s="17"/>
      <c r="BK1628" s="17"/>
      <c r="BL1628" s="33"/>
      <c r="BM1628" s="33"/>
      <c r="BN1628" s="17"/>
      <c r="BO1628" s="17"/>
      <c r="BP1628" s="17"/>
      <c r="BQ1628" s="17"/>
      <c r="BR1628" s="17"/>
      <c r="BS1628" s="17"/>
      <c r="BT1628" s="33"/>
      <c r="BU1628" s="33"/>
    </row>
    <row r="1629" spans="58:73" ht="15">
      <c r="BF1629" s="17"/>
      <c r="BG1629" s="17"/>
      <c r="BH1629" s="17"/>
      <c r="BI1629" s="17"/>
      <c r="BJ1629" s="17"/>
      <c r="BK1629" s="17"/>
      <c r="BL1629" s="33"/>
      <c r="BM1629" s="33"/>
      <c r="BN1629" s="17"/>
      <c r="BO1629" s="17"/>
      <c r="BP1629" s="17"/>
      <c r="BQ1629" s="17"/>
      <c r="BR1629" s="17"/>
      <c r="BS1629" s="17"/>
      <c r="BT1629" s="33"/>
      <c r="BU1629" s="33"/>
    </row>
    <row r="1630" spans="58:73" ht="15">
      <c r="BF1630" s="17"/>
      <c r="BG1630" s="17"/>
      <c r="BH1630" s="17"/>
      <c r="BI1630" s="17"/>
      <c r="BJ1630" s="17"/>
      <c r="BK1630" s="17"/>
      <c r="BL1630" s="33"/>
      <c r="BM1630" s="33"/>
      <c r="BN1630" s="17"/>
      <c r="BO1630" s="17"/>
      <c r="BP1630" s="17"/>
      <c r="BQ1630" s="17"/>
      <c r="BR1630" s="17"/>
      <c r="BS1630" s="17"/>
      <c r="BT1630" s="33"/>
      <c r="BU1630" s="33"/>
    </row>
    <row r="1631" spans="58:73" ht="15">
      <c r="BF1631" s="17"/>
      <c r="BG1631" s="17"/>
      <c r="BH1631" s="17"/>
      <c r="BI1631" s="17"/>
      <c r="BJ1631" s="17"/>
      <c r="BK1631" s="17"/>
      <c r="BL1631" s="33"/>
      <c r="BM1631" s="33"/>
      <c r="BN1631" s="17"/>
      <c r="BO1631" s="17"/>
      <c r="BP1631" s="17"/>
      <c r="BQ1631" s="17"/>
      <c r="BR1631" s="17"/>
      <c r="BS1631" s="17"/>
      <c r="BT1631" s="33"/>
      <c r="BU1631" s="33"/>
    </row>
    <row r="1632" spans="58:73" ht="15">
      <c r="BF1632" s="17"/>
      <c r="BG1632" s="17"/>
      <c r="BH1632" s="17"/>
      <c r="BI1632" s="17"/>
      <c r="BJ1632" s="17"/>
      <c r="BK1632" s="17"/>
      <c r="BL1632" s="33"/>
      <c r="BM1632" s="33"/>
      <c r="BN1632" s="17"/>
      <c r="BO1632" s="17"/>
      <c r="BP1632" s="17"/>
      <c r="BQ1632" s="17"/>
      <c r="BR1632" s="17"/>
      <c r="BS1632" s="17"/>
      <c r="BT1632" s="33"/>
      <c r="BU1632" s="33"/>
    </row>
    <row r="1633" spans="58:73" ht="15">
      <c r="BF1633" s="17"/>
      <c r="BG1633" s="17"/>
      <c r="BH1633" s="17"/>
      <c r="BI1633" s="17"/>
      <c r="BJ1633" s="17"/>
      <c r="BK1633" s="17"/>
      <c r="BL1633" s="33"/>
      <c r="BM1633" s="33"/>
      <c r="BN1633" s="17"/>
      <c r="BO1633" s="17"/>
      <c r="BP1633" s="17"/>
      <c r="BQ1633" s="17"/>
      <c r="BR1633" s="17"/>
      <c r="BS1633" s="17"/>
      <c r="BT1633" s="33"/>
      <c r="BU1633" s="33"/>
    </row>
    <row r="1634" spans="58:73" ht="15">
      <c r="BF1634" s="17"/>
      <c r="BG1634" s="17"/>
      <c r="BH1634" s="17"/>
      <c r="BI1634" s="17"/>
      <c r="BJ1634" s="17"/>
      <c r="BK1634" s="17"/>
      <c r="BL1634" s="33"/>
      <c r="BM1634" s="33"/>
      <c r="BN1634" s="17"/>
      <c r="BO1634" s="17"/>
      <c r="BP1634" s="17"/>
      <c r="BQ1634" s="17"/>
      <c r="BR1634" s="17"/>
      <c r="BS1634" s="17"/>
      <c r="BT1634" s="33"/>
      <c r="BU1634" s="33"/>
    </row>
    <row r="1635" spans="58:73" ht="15">
      <c r="BF1635" s="17"/>
      <c r="BG1635" s="17"/>
      <c r="BH1635" s="17"/>
      <c r="BI1635" s="17"/>
      <c r="BJ1635" s="17"/>
      <c r="BK1635" s="17"/>
      <c r="BL1635" s="33"/>
      <c r="BM1635" s="33"/>
      <c r="BN1635" s="17"/>
      <c r="BO1635" s="17"/>
      <c r="BP1635" s="17"/>
      <c r="BQ1635" s="17"/>
      <c r="BR1635" s="17"/>
      <c r="BS1635" s="17"/>
      <c r="BT1635" s="33"/>
      <c r="BU1635" s="33"/>
    </row>
    <row r="1636" spans="58:73" ht="15">
      <c r="BF1636" s="17"/>
      <c r="BG1636" s="17"/>
      <c r="BH1636" s="17"/>
      <c r="BI1636" s="17"/>
      <c r="BJ1636" s="17"/>
      <c r="BK1636" s="17"/>
      <c r="BL1636" s="33"/>
      <c r="BM1636" s="33"/>
      <c r="BN1636" s="17"/>
      <c r="BO1636" s="17"/>
      <c r="BP1636" s="17"/>
      <c r="BQ1636" s="17"/>
      <c r="BR1636" s="17"/>
      <c r="BS1636" s="17"/>
      <c r="BT1636" s="33"/>
      <c r="BU1636" s="33"/>
    </row>
    <row r="1637" spans="58:73" ht="15">
      <c r="BF1637" s="17"/>
      <c r="BG1637" s="17"/>
      <c r="BH1637" s="17"/>
      <c r="BI1637" s="17"/>
      <c r="BJ1637" s="17"/>
      <c r="BK1637" s="17"/>
      <c r="BL1637" s="33"/>
      <c r="BM1637" s="33"/>
      <c r="BN1637" s="17"/>
      <c r="BO1637" s="17"/>
      <c r="BP1637" s="17"/>
      <c r="BQ1637" s="17"/>
      <c r="BR1637" s="17"/>
      <c r="BS1637" s="17"/>
      <c r="BT1637" s="33"/>
      <c r="BU1637" s="33"/>
    </row>
    <row r="1638" spans="58:73" ht="15">
      <c r="BF1638" s="17"/>
      <c r="BG1638" s="17"/>
      <c r="BH1638" s="17"/>
      <c r="BI1638" s="17"/>
      <c r="BJ1638" s="17"/>
      <c r="BK1638" s="17"/>
      <c r="BL1638" s="33"/>
      <c r="BM1638" s="33"/>
      <c r="BN1638" s="17"/>
      <c r="BO1638" s="17"/>
      <c r="BP1638" s="17"/>
      <c r="BQ1638" s="17"/>
      <c r="BR1638" s="17"/>
      <c r="BS1638" s="17"/>
      <c r="BT1638" s="33"/>
      <c r="BU1638" s="33"/>
    </row>
    <row r="1639" spans="58:73" ht="15">
      <c r="BF1639" s="17"/>
      <c r="BG1639" s="17"/>
      <c r="BH1639" s="17"/>
      <c r="BI1639" s="17"/>
      <c r="BJ1639" s="17"/>
      <c r="BK1639" s="17"/>
      <c r="BL1639" s="33"/>
      <c r="BM1639" s="33"/>
      <c r="BN1639" s="17"/>
      <c r="BO1639" s="17"/>
      <c r="BP1639" s="17"/>
      <c r="BQ1639" s="17"/>
      <c r="BR1639" s="17"/>
      <c r="BS1639" s="17"/>
      <c r="BT1639" s="33"/>
      <c r="BU1639" s="33"/>
    </row>
    <row r="1640" spans="58:73" ht="15">
      <c r="BF1640" s="17"/>
      <c r="BG1640" s="17"/>
      <c r="BH1640" s="17"/>
      <c r="BI1640" s="17"/>
      <c r="BJ1640" s="17"/>
      <c r="BK1640" s="17"/>
      <c r="BL1640" s="33"/>
      <c r="BM1640" s="33"/>
      <c r="BN1640" s="17"/>
      <c r="BO1640" s="17"/>
      <c r="BP1640" s="17"/>
      <c r="BQ1640" s="17"/>
      <c r="BR1640" s="17"/>
      <c r="BS1640" s="17"/>
      <c r="BT1640" s="33"/>
      <c r="BU1640" s="33"/>
    </row>
    <row r="1641" spans="58:73" ht="15">
      <c r="BF1641" s="17"/>
      <c r="BG1641" s="17"/>
      <c r="BH1641" s="17"/>
      <c r="BI1641" s="17"/>
      <c r="BJ1641" s="17"/>
      <c r="BK1641" s="17"/>
      <c r="BL1641" s="33"/>
      <c r="BM1641" s="33"/>
      <c r="BN1641" s="17"/>
      <c r="BO1641" s="17"/>
      <c r="BP1641" s="17"/>
      <c r="BQ1641" s="17"/>
      <c r="BR1641" s="17"/>
      <c r="BS1641" s="17"/>
      <c r="BT1641" s="33"/>
      <c r="BU1641" s="33"/>
    </row>
    <row r="1642" spans="58:73" ht="15">
      <c r="BF1642" s="17"/>
      <c r="BG1642" s="17"/>
      <c r="BH1642" s="17"/>
      <c r="BI1642" s="17"/>
      <c r="BJ1642" s="17"/>
      <c r="BK1642" s="17"/>
      <c r="BL1642" s="33"/>
      <c r="BM1642" s="33"/>
      <c r="BN1642" s="17"/>
      <c r="BO1642" s="17"/>
      <c r="BP1642" s="17"/>
      <c r="BQ1642" s="17"/>
      <c r="BR1642" s="17"/>
      <c r="BS1642" s="17"/>
      <c r="BT1642" s="33"/>
      <c r="BU1642" s="33"/>
    </row>
    <row r="1643" spans="58:73" ht="15">
      <c r="BF1643" s="17"/>
      <c r="BG1643" s="17"/>
      <c r="BH1643" s="17"/>
      <c r="BI1643" s="17"/>
      <c r="BJ1643" s="17"/>
      <c r="BK1643" s="17"/>
      <c r="BL1643" s="33"/>
      <c r="BM1643" s="33"/>
      <c r="BN1643" s="17"/>
      <c r="BO1643" s="17"/>
      <c r="BP1643" s="17"/>
      <c r="BQ1643" s="17"/>
      <c r="BR1643" s="17"/>
      <c r="BS1643" s="17"/>
      <c r="BT1643" s="33"/>
      <c r="BU1643" s="33"/>
    </row>
    <row r="1644" spans="58:73" ht="15">
      <c r="BF1644" s="17"/>
      <c r="BG1644" s="17"/>
      <c r="BH1644" s="17"/>
      <c r="BI1644" s="17"/>
      <c r="BJ1644" s="17"/>
      <c r="BK1644" s="17"/>
      <c r="BL1644" s="33"/>
      <c r="BM1644" s="33"/>
      <c r="BN1644" s="17"/>
      <c r="BO1644" s="17"/>
      <c r="BP1644" s="17"/>
      <c r="BQ1644" s="17"/>
      <c r="BR1644" s="17"/>
      <c r="BS1644" s="17"/>
      <c r="BT1644" s="33"/>
      <c r="BU1644" s="33"/>
    </row>
    <row r="1645" spans="58:73" ht="15">
      <c r="BF1645" s="17"/>
      <c r="BG1645" s="17"/>
      <c r="BH1645" s="17"/>
      <c r="BI1645" s="17"/>
      <c r="BJ1645" s="17"/>
      <c r="BK1645" s="17"/>
      <c r="BL1645" s="33"/>
      <c r="BM1645" s="33"/>
      <c r="BN1645" s="17"/>
      <c r="BO1645" s="17"/>
      <c r="BP1645" s="17"/>
      <c r="BQ1645" s="17"/>
      <c r="BR1645" s="17"/>
      <c r="BS1645" s="17"/>
      <c r="BT1645" s="33"/>
      <c r="BU1645" s="33"/>
    </row>
    <row r="1646" spans="58:73" ht="15">
      <c r="BF1646" s="17"/>
      <c r="BG1646" s="17"/>
      <c r="BH1646" s="17"/>
      <c r="BI1646" s="17"/>
      <c r="BJ1646" s="17"/>
      <c r="BK1646" s="17"/>
      <c r="BL1646" s="33"/>
      <c r="BM1646" s="33"/>
      <c r="BN1646" s="17"/>
      <c r="BO1646" s="17"/>
      <c r="BP1646" s="17"/>
      <c r="BQ1646" s="17"/>
      <c r="BR1646" s="17"/>
      <c r="BS1646" s="17"/>
      <c r="BT1646" s="33"/>
      <c r="BU1646" s="33"/>
    </row>
    <row r="1647" spans="58:73" ht="15">
      <c r="BF1647" s="17"/>
      <c r="BG1647" s="17"/>
      <c r="BH1647" s="17"/>
      <c r="BI1647" s="17"/>
      <c r="BJ1647" s="17"/>
      <c r="BK1647" s="17"/>
      <c r="BL1647" s="33"/>
      <c r="BM1647" s="33"/>
      <c r="BN1647" s="17"/>
      <c r="BO1647" s="17"/>
      <c r="BP1647" s="17"/>
      <c r="BQ1647" s="17"/>
      <c r="BR1647" s="17"/>
      <c r="BS1647" s="17"/>
      <c r="BT1647" s="33"/>
      <c r="BU1647" s="33"/>
    </row>
    <row r="1648" spans="58:73" ht="15">
      <c r="BF1648" s="17"/>
      <c r="BG1648" s="17"/>
      <c r="BH1648" s="17"/>
      <c r="BI1648" s="17"/>
      <c r="BJ1648" s="17"/>
      <c r="BK1648" s="17"/>
      <c r="BL1648" s="33"/>
      <c r="BM1648" s="33"/>
      <c r="BN1648" s="17"/>
      <c r="BO1648" s="17"/>
      <c r="BP1648" s="17"/>
      <c r="BQ1648" s="17"/>
      <c r="BR1648" s="17"/>
      <c r="BS1648" s="17"/>
      <c r="BT1648" s="33"/>
      <c r="BU1648" s="33"/>
    </row>
    <row r="1649" spans="58:73" ht="15">
      <c r="BF1649" s="17"/>
      <c r="BG1649" s="17"/>
      <c r="BH1649" s="17"/>
      <c r="BI1649" s="17"/>
      <c r="BJ1649" s="17"/>
      <c r="BK1649" s="17"/>
      <c r="BL1649" s="33"/>
      <c r="BM1649" s="33"/>
      <c r="BN1649" s="17"/>
      <c r="BO1649" s="17"/>
      <c r="BP1649" s="17"/>
      <c r="BQ1649" s="17"/>
      <c r="BR1649" s="17"/>
      <c r="BS1649" s="17"/>
      <c r="BT1649" s="33"/>
      <c r="BU1649" s="33"/>
    </row>
    <row r="1650" spans="58:73" ht="15">
      <c r="BF1650" s="17"/>
      <c r="BG1650" s="17"/>
      <c r="BH1650" s="17"/>
      <c r="BI1650" s="17"/>
      <c r="BJ1650" s="17"/>
      <c r="BK1650" s="17"/>
      <c r="BL1650" s="33"/>
      <c r="BM1650" s="33"/>
      <c r="BN1650" s="17"/>
      <c r="BO1650" s="17"/>
      <c r="BP1650" s="17"/>
      <c r="BQ1650" s="17"/>
      <c r="BR1650" s="17"/>
      <c r="BS1650" s="17"/>
      <c r="BT1650" s="33"/>
      <c r="BU1650" s="33"/>
    </row>
    <row r="1651" spans="58:73" ht="15">
      <c r="BF1651" s="17"/>
      <c r="BG1651" s="17"/>
      <c r="BH1651" s="17"/>
      <c r="BI1651" s="17"/>
      <c r="BJ1651" s="17"/>
      <c r="BK1651" s="17"/>
      <c r="BL1651" s="33"/>
      <c r="BM1651" s="33"/>
      <c r="BN1651" s="17"/>
      <c r="BO1651" s="17"/>
      <c r="BP1651" s="17"/>
      <c r="BQ1651" s="17"/>
      <c r="BR1651" s="17"/>
      <c r="BS1651" s="17"/>
      <c r="BT1651" s="33"/>
      <c r="BU1651" s="33"/>
    </row>
    <row r="1652" spans="58:73" ht="15">
      <c r="BF1652" s="17"/>
      <c r="BG1652" s="17"/>
      <c r="BH1652" s="17"/>
      <c r="BI1652" s="17"/>
      <c r="BJ1652" s="17"/>
      <c r="BK1652" s="17"/>
      <c r="BL1652" s="33"/>
      <c r="BM1652" s="33"/>
      <c r="BN1652" s="17"/>
      <c r="BO1652" s="17"/>
      <c r="BP1652" s="17"/>
      <c r="BQ1652" s="17"/>
      <c r="BR1652" s="17"/>
      <c r="BS1652" s="17"/>
      <c r="BT1652" s="33"/>
      <c r="BU1652" s="33"/>
    </row>
    <row r="1653" spans="58:73" ht="15">
      <c r="BF1653" s="17"/>
      <c r="BG1653" s="17"/>
      <c r="BH1653" s="17"/>
      <c r="BI1653" s="17"/>
      <c r="BJ1653" s="17"/>
      <c r="BK1653" s="17"/>
      <c r="BL1653" s="33"/>
      <c r="BM1653" s="33"/>
      <c r="BN1653" s="17"/>
      <c r="BO1653" s="17"/>
      <c r="BP1653" s="17"/>
      <c r="BQ1653" s="17"/>
      <c r="BR1653" s="17"/>
      <c r="BS1653" s="17"/>
      <c r="BT1653" s="33"/>
      <c r="BU1653" s="33"/>
    </row>
    <row r="1654" spans="58:73" ht="15">
      <c r="BF1654" s="17"/>
      <c r="BG1654" s="17"/>
      <c r="BH1654" s="17"/>
      <c r="BI1654" s="17"/>
      <c r="BJ1654" s="17"/>
      <c r="BK1654" s="17"/>
      <c r="BL1654" s="33"/>
      <c r="BM1654" s="33"/>
      <c r="BN1654" s="17"/>
      <c r="BO1654" s="17"/>
      <c r="BP1654" s="17"/>
      <c r="BQ1654" s="17"/>
      <c r="BR1654" s="17"/>
      <c r="BS1654" s="17"/>
      <c r="BT1654" s="33"/>
      <c r="BU1654" s="33"/>
    </row>
    <row r="1655" spans="58:73" ht="15">
      <c r="BF1655" s="17"/>
      <c r="BG1655" s="17"/>
      <c r="BH1655" s="17"/>
      <c r="BI1655" s="17"/>
      <c r="BJ1655" s="17"/>
      <c r="BK1655" s="17"/>
      <c r="BL1655" s="33"/>
      <c r="BM1655" s="33"/>
      <c r="BN1655" s="17"/>
      <c r="BO1655" s="17"/>
      <c r="BP1655" s="17"/>
      <c r="BQ1655" s="17"/>
      <c r="BR1655" s="17"/>
      <c r="BS1655" s="17"/>
      <c r="BT1655" s="33"/>
      <c r="BU1655" s="33"/>
    </row>
    <row r="1656" spans="58:73" ht="15">
      <c r="BF1656" s="17"/>
      <c r="BG1656" s="17"/>
      <c r="BH1656" s="17"/>
      <c r="BI1656" s="17"/>
      <c r="BJ1656" s="17"/>
      <c r="BK1656" s="17"/>
      <c r="BL1656" s="33"/>
      <c r="BM1656" s="33"/>
      <c r="BN1656" s="17"/>
      <c r="BO1656" s="17"/>
      <c r="BP1656" s="17"/>
      <c r="BQ1656" s="17"/>
      <c r="BR1656" s="17"/>
      <c r="BS1656" s="17"/>
      <c r="BT1656" s="33"/>
      <c r="BU1656" s="33"/>
    </row>
    <row r="1657" spans="58:73" ht="15">
      <c r="BF1657" s="17"/>
      <c r="BG1657" s="17"/>
      <c r="BH1657" s="17"/>
      <c r="BI1657" s="17"/>
      <c r="BJ1657" s="17"/>
      <c r="BK1657" s="17"/>
      <c r="BL1657" s="33"/>
      <c r="BM1657" s="33"/>
      <c r="BN1657" s="17"/>
      <c r="BO1657" s="17"/>
      <c r="BP1657" s="17"/>
      <c r="BQ1657" s="17"/>
      <c r="BR1657" s="17"/>
      <c r="BS1657" s="17"/>
      <c r="BT1657" s="33"/>
      <c r="BU1657" s="33"/>
    </row>
    <row r="1658" spans="58:73" ht="15">
      <c r="BF1658" s="17"/>
      <c r="BG1658" s="17"/>
      <c r="BH1658" s="17"/>
      <c r="BI1658" s="17"/>
      <c r="BJ1658" s="17"/>
      <c r="BK1658" s="17"/>
      <c r="BL1658" s="33"/>
      <c r="BM1658" s="33"/>
      <c r="BN1658" s="17"/>
      <c r="BO1658" s="17"/>
      <c r="BP1658" s="17"/>
      <c r="BQ1658" s="17"/>
      <c r="BR1658" s="17"/>
      <c r="BS1658" s="17"/>
      <c r="BT1658" s="33"/>
      <c r="BU1658" s="33"/>
    </row>
    <row r="1659" spans="58:73" ht="15">
      <c r="BF1659" s="17"/>
      <c r="BG1659" s="17"/>
      <c r="BH1659" s="17"/>
      <c r="BI1659" s="17"/>
      <c r="BJ1659" s="17"/>
      <c r="BK1659" s="17"/>
      <c r="BL1659" s="33"/>
      <c r="BM1659" s="33"/>
      <c r="BN1659" s="17"/>
      <c r="BO1659" s="17"/>
      <c r="BP1659" s="17"/>
      <c r="BQ1659" s="17"/>
      <c r="BR1659" s="17"/>
      <c r="BS1659" s="17"/>
      <c r="BT1659" s="33"/>
      <c r="BU1659" s="33"/>
    </row>
    <row r="1660" spans="58:73" ht="15">
      <c r="BF1660" s="17"/>
      <c r="BG1660" s="17"/>
      <c r="BH1660" s="17"/>
      <c r="BI1660" s="17"/>
      <c r="BJ1660" s="17"/>
      <c r="BK1660" s="17"/>
      <c r="BL1660" s="33"/>
      <c r="BM1660" s="33"/>
      <c r="BN1660" s="17"/>
      <c r="BO1660" s="17"/>
      <c r="BP1660" s="17"/>
      <c r="BQ1660" s="17"/>
      <c r="BR1660" s="17"/>
      <c r="BS1660" s="17"/>
      <c r="BT1660" s="33"/>
      <c r="BU1660" s="33"/>
    </row>
    <row r="1661" spans="58:73" ht="15">
      <c r="BF1661" s="17"/>
      <c r="BG1661" s="17"/>
      <c r="BH1661" s="17"/>
      <c r="BI1661" s="17"/>
      <c r="BJ1661" s="17"/>
      <c r="BK1661" s="17"/>
      <c r="BL1661" s="33"/>
      <c r="BM1661" s="33"/>
      <c r="BN1661" s="17"/>
      <c r="BO1661" s="17"/>
      <c r="BP1661" s="17"/>
      <c r="BQ1661" s="17"/>
      <c r="BR1661" s="17"/>
      <c r="BS1661" s="17"/>
      <c r="BT1661" s="33"/>
      <c r="BU1661" s="33"/>
    </row>
    <row r="1662" spans="58:73" ht="15">
      <c r="BF1662" s="17"/>
      <c r="BG1662" s="17"/>
      <c r="BH1662" s="17"/>
      <c r="BI1662" s="17"/>
      <c r="BJ1662" s="17"/>
      <c r="BK1662" s="17"/>
      <c r="BL1662" s="33"/>
      <c r="BM1662" s="33"/>
      <c r="BN1662" s="17"/>
      <c r="BO1662" s="17"/>
      <c r="BP1662" s="17"/>
      <c r="BQ1662" s="17"/>
      <c r="BR1662" s="17"/>
      <c r="BS1662" s="17"/>
      <c r="BT1662" s="33"/>
      <c r="BU1662" s="33"/>
    </row>
    <row r="1663" spans="58:73" ht="15">
      <c r="BF1663" s="17"/>
      <c r="BG1663" s="17"/>
      <c r="BH1663" s="17"/>
      <c r="BI1663" s="17"/>
      <c r="BJ1663" s="17"/>
      <c r="BK1663" s="17"/>
      <c r="BL1663" s="33"/>
      <c r="BM1663" s="33"/>
      <c r="BN1663" s="17"/>
      <c r="BO1663" s="17"/>
      <c r="BP1663" s="17"/>
      <c r="BQ1663" s="17"/>
      <c r="BR1663" s="17"/>
      <c r="BS1663" s="17"/>
      <c r="BT1663" s="33"/>
      <c r="BU1663" s="33"/>
    </row>
    <row r="1664" spans="58:73" ht="15">
      <c r="BF1664" s="17"/>
      <c r="BG1664" s="17"/>
      <c r="BH1664" s="17"/>
      <c r="BI1664" s="17"/>
      <c r="BJ1664" s="17"/>
      <c r="BK1664" s="17"/>
      <c r="BL1664" s="33"/>
      <c r="BM1664" s="33"/>
      <c r="BN1664" s="17"/>
      <c r="BO1664" s="17"/>
      <c r="BP1664" s="17"/>
      <c r="BQ1664" s="17"/>
      <c r="BR1664" s="17"/>
      <c r="BS1664" s="17"/>
      <c r="BT1664" s="33"/>
      <c r="BU1664" s="33"/>
    </row>
    <row r="1665" spans="58:73" ht="15">
      <c r="BF1665" s="17"/>
      <c r="BG1665" s="17"/>
      <c r="BH1665" s="17"/>
      <c r="BI1665" s="17"/>
      <c r="BJ1665" s="17"/>
      <c r="BK1665" s="17"/>
      <c r="BL1665" s="33"/>
      <c r="BM1665" s="33"/>
      <c r="BN1665" s="17"/>
      <c r="BO1665" s="17"/>
      <c r="BP1665" s="17"/>
      <c r="BQ1665" s="17"/>
      <c r="BR1665" s="17"/>
      <c r="BS1665" s="17"/>
      <c r="BT1665" s="33"/>
      <c r="BU1665" s="33"/>
    </row>
    <row r="1666" spans="58:73" ht="15">
      <c r="BF1666" s="17"/>
      <c r="BG1666" s="17"/>
      <c r="BH1666" s="17"/>
      <c r="BI1666" s="17"/>
      <c r="BJ1666" s="17"/>
      <c r="BK1666" s="17"/>
      <c r="BL1666" s="33"/>
      <c r="BM1666" s="33"/>
      <c r="BN1666" s="17"/>
      <c r="BO1666" s="17"/>
      <c r="BP1666" s="17"/>
      <c r="BQ1666" s="17"/>
      <c r="BR1666" s="17"/>
      <c r="BS1666" s="17"/>
      <c r="BT1666" s="33"/>
      <c r="BU1666" s="33"/>
    </row>
    <row r="1667" spans="58:73" ht="15">
      <c r="BF1667" s="17"/>
      <c r="BG1667" s="17"/>
      <c r="BH1667" s="17"/>
      <c r="BI1667" s="17"/>
      <c r="BJ1667" s="17"/>
      <c r="BK1667" s="17"/>
      <c r="BL1667" s="33"/>
      <c r="BM1667" s="33"/>
      <c r="BN1667" s="17"/>
      <c r="BO1667" s="17"/>
      <c r="BP1667" s="17"/>
      <c r="BQ1667" s="17"/>
      <c r="BR1667" s="17"/>
      <c r="BS1667" s="17"/>
      <c r="BT1667" s="33"/>
      <c r="BU1667" s="33"/>
    </row>
    <row r="1668" spans="58:73" ht="15">
      <c r="BF1668" s="17"/>
      <c r="BG1668" s="17"/>
      <c r="BH1668" s="17"/>
      <c r="BI1668" s="17"/>
      <c r="BJ1668" s="17"/>
      <c r="BK1668" s="17"/>
      <c r="BL1668" s="33"/>
      <c r="BM1668" s="33"/>
      <c r="BN1668" s="17"/>
      <c r="BO1668" s="17"/>
      <c r="BP1668" s="17"/>
      <c r="BQ1668" s="17"/>
      <c r="BR1668" s="17"/>
      <c r="BS1668" s="17"/>
      <c r="BT1668" s="33"/>
      <c r="BU1668" s="33"/>
    </row>
    <row r="1669" spans="58:73" ht="15">
      <c r="BF1669" s="17"/>
      <c r="BG1669" s="17"/>
      <c r="BH1669" s="17"/>
      <c r="BI1669" s="17"/>
      <c r="BJ1669" s="17"/>
      <c r="BK1669" s="17"/>
      <c r="BL1669" s="33"/>
      <c r="BM1669" s="33"/>
      <c r="BN1669" s="17"/>
      <c r="BO1669" s="17"/>
      <c r="BP1669" s="17"/>
      <c r="BQ1669" s="17"/>
      <c r="BR1669" s="17"/>
      <c r="BS1669" s="17"/>
      <c r="BT1669" s="33"/>
      <c r="BU1669" s="33"/>
    </row>
    <row r="1670" spans="58:73" ht="15">
      <c r="BF1670" s="17"/>
      <c r="BG1670" s="17"/>
      <c r="BH1670" s="17"/>
      <c r="BI1670" s="17"/>
      <c r="BJ1670" s="17"/>
      <c r="BK1670" s="17"/>
      <c r="BL1670" s="33"/>
      <c r="BM1670" s="33"/>
      <c r="BN1670" s="17"/>
      <c r="BO1670" s="17"/>
      <c r="BP1670" s="17"/>
      <c r="BQ1670" s="17"/>
      <c r="BR1670" s="17"/>
      <c r="BS1670" s="17"/>
      <c r="BT1670" s="33"/>
      <c r="BU1670" s="33"/>
    </row>
    <row r="1671" spans="58:73" ht="15">
      <c r="BF1671" s="17"/>
      <c r="BG1671" s="17"/>
      <c r="BH1671" s="17"/>
      <c r="BI1671" s="17"/>
      <c r="BJ1671" s="17"/>
      <c r="BK1671" s="17"/>
      <c r="BL1671" s="33"/>
      <c r="BM1671" s="33"/>
      <c r="BN1671" s="17"/>
      <c r="BO1671" s="17"/>
      <c r="BP1671" s="17"/>
      <c r="BQ1671" s="17"/>
      <c r="BR1671" s="17"/>
      <c r="BS1671" s="17"/>
      <c r="BT1671" s="33"/>
      <c r="BU1671" s="33"/>
    </row>
    <row r="1672" spans="58:73" ht="15">
      <c r="BF1672" s="17"/>
      <c r="BG1672" s="17"/>
      <c r="BH1672" s="17"/>
      <c r="BI1672" s="17"/>
      <c r="BJ1672" s="17"/>
      <c r="BK1672" s="17"/>
      <c r="BL1672" s="33"/>
      <c r="BM1672" s="33"/>
      <c r="BN1672" s="17"/>
      <c r="BO1672" s="17"/>
      <c r="BP1672" s="17"/>
      <c r="BQ1672" s="17"/>
      <c r="BR1672" s="17"/>
      <c r="BS1672" s="17"/>
      <c r="BT1672" s="33"/>
      <c r="BU1672" s="33"/>
    </row>
    <row r="1673" spans="58:73" ht="15">
      <c r="BF1673" s="17"/>
      <c r="BG1673" s="17"/>
      <c r="BH1673" s="17"/>
      <c r="BI1673" s="17"/>
      <c r="BJ1673" s="17"/>
      <c r="BK1673" s="17"/>
      <c r="BL1673" s="33"/>
      <c r="BM1673" s="33"/>
      <c r="BN1673" s="17"/>
      <c r="BO1673" s="17"/>
      <c r="BP1673" s="17"/>
      <c r="BQ1673" s="17"/>
      <c r="BR1673" s="17"/>
      <c r="BS1673" s="17"/>
      <c r="BT1673" s="33"/>
      <c r="BU1673" s="33"/>
    </row>
    <row r="1674" spans="58:73" ht="15">
      <c r="BF1674" s="17"/>
      <c r="BG1674" s="17"/>
      <c r="BH1674" s="17"/>
      <c r="BI1674" s="17"/>
      <c r="BJ1674" s="17"/>
      <c r="BK1674" s="17"/>
      <c r="BL1674" s="33"/>
      <c r="BM1674" s="33"/>
      <c r="BN1674" s="17"/>
      <c r="BO1674" s="17"/>
      <c r="BP1674" s="17"/>
      <c r="BQ1674" s="17"/>
      <c r="BR1674" s="17"/>
      <c r="BS1674" s="17"/>
      <c r="BT1674" s="33"/>
      <c r="BU1674" s="33"/>
    </row>
    <row r="1675" spans="58:73" ht="15">
      <c r="BF1675" s="17"/>
      <c r="BG1675" s="17"/>
      <c r="BH1675" s="17"/>
      <c r="BI1675" s="17"/>
      <c r="BJ1675" s="17"/>
      <c r="BK1675" s="17"/>
      <c r="BL1675" s="33"/>
      <c r="BM1675" s="33"/>
      <c r="BN1675" s="17"/>
      <c r="BO1675" s="17"/>
      <c r="BP1675" s="17"/>
      <c r="BQ1675" s="17"/>
      <c r="BR1675" s="17"/>
      <c r="BS1675" s="17"/>
      <c r="BT1675" s="33"/>
      <c r="BU1675" s="33"/>
    </row>
    <row r="1676" spans="58:73" ht="15">
      <c r="BF1676" s="17"/>
      <c r="BG1676" s="17"/>
      <c r="BH1676" s="17"/>
      <c r="BI1676" s="17"/>
      <c r="BJ1676" s="17"/>
      <c r="BK1676" s="17"/>
      <c r="BL1676" s="33"/>
      <c r="BM1676" s="33"/>
      <c r="BN1676" s="17"/>
      <c r="BO1676" s="17"/>
      <c r="BP1676" s="17"/>
      <c r="BQ1676" s="17"/>
      <c r="BR1676" s="17"/>
      <c r="BS1676" s="17"/>
      <c r="BT1676" s="33"/>
      <c r="BU1676" s="33"/>
    </row>
    <row r="1677" spans="58:73" ht="15">
      <c r="BF1677" s="17"/>
      <c r="BG1677" s="17"/>
      <c r="BH1677" s="17"/>
      <c r="BI1677" s="17"/>
      <c r="BJ1677" s="17"/>
      <c r="BK1677" s="17"/>
      <c r="BL1677" s="33"/>
      <c r="BM1677" s="33"/>
      <c r="BN1677" s="17"/>
      <c r="BO1677" s="17"/>
      <c r="BP1677" s="17"/>
      <c r="BQ1677" s="17"/>
      <c r="BR1677" s="17"/>
      <c r="BS1677" s="17"/>
      <c r="BT1677" s="33"/>
      <c r="BU1677" s="33"/>
    </row>
    <row r="1678" spans="58:73" ht="15">
      <c r="BF1678" s="17"/>
      <c r="BG1678" s="17"/>
      <c r="BH1678" s="17"/>
      <c r="BI1678" s="17"/>
      <c r="BJ1678" s="17"/>
      <c r="BK1678" s="17"/>
      <c r="BL1678" s="33"/>
      <c r="BM1678" s="33"/>
      <c r="BN1678" s="17"/>
      <c r="BO1678" s="17"/>
      <c r="BP1678" s="17"/>
      <c r="BQ1678" s="17"/>
      <c r="BR1678" s="17"/>
      <c r="BS1678" s="17"/>
      <c r="BT1678" s="33"/>
      <c r="BU1678" s="33"/>
    </row>
    <row r="1679" spans="58:73" ht="15">
      <c r="BF1679" s="17"/>
      <c r="BG1679" s="17"/>
      <c r="BH1679" s="17"/>
      <c r="BI1679" s="17"/>
      <c r="BJ1679" s="17"/>
      <c r="BK1679" s="17"/>
      <c r="BL1679" s="33"/>
      <c r="BM1679" s="33"/>
      <c r="BN1679" s="17"/>
      <c r="BO1679" s="17"/>
      <c r="BP1679" s="17"/>
      <c r="BQ1679" s="17"/>
      <c r="BR1679" s="17"/>
      <c r="BS1679" s="17"/>
      <c r="BT1679" s="33"/>
      <c r="BU1679" s="33"/>
    </row>
    <row r="1680" spans="58:73" ht="15">
      <c r="BF1680" s="17"/>
      <c r="BG1680" s="17"/>
      <c r="BH1680" s="17"/>
      <c r="BI1680" s="17"/>
      <c r="BJ1680" s="17"/>
      <c r="BK1680" s="17"/>
      <c r="BL1680" s="33"/>
      <c r="BM1680" s="33"/>
      <c r="BN1680" s="17"/>
      <c r="BO1680" s="17"/>
      <c r="BP1680" s="17"/>
      <c r="BQ1680" s="17"/>
      <c r="BR1680" s="17"/>
      <c r="BS1680" s="17"/>
      <c r="BT1680" s="33"/>
      <c r="BU1680" s="33"/>
    </row>
    <row r="1681" spans="58:73" ht="15">
      <c r="BF1681" s="17"/>
      <c r="BG1681" s="17"/>
      <c r="BH1681" s="17"/>
      <c r="BI1681" s="17"/>
      <c r="BJ1681" s="17"/>
      <c r="BK1681" s="17"/>
      <c r="BL1681" s="33"/>
      <c r="BM1681" s="33"/>
      <c r="BN1681" s="17"/>
      <c r="BO1681" s="17"/>
      <c r="BP1681" s="17"/>
      <c r="BQ1681" s="17"/>
      <c r="BR1681" s="17"/>
      <c r="BS1681" s="17"/>
      <c r="BT1681" s="33"/>
      <c r="BU1681" s="33"/>
    </row>
    <row r="1682" spans="58:73" ht="15">
      <c r="BF1682" s="17"/>
      <c r="BG1682" s="17"/>
      <c r="BH1682" s="17"/>
      <c r="BI1682" s="17"/>
      <c r="BJ1682" s="17"/>
      <c r="BK1682" s="17"/>
      <c r="BL1682" s="33"/>
      <c r="BM1682" s="33"/>
      <c r="BN1682" s="17"/>
      <c r="BO1682" s="17"/>
      <c r="BP1682" s="17"/>
      <c r="BQ1682" s="17"/>
      <c r="BR1682" s="17"/>
      <c r="BS1682" s="17"/>
      <c r="BT1682" s="33"/>
      <c r="BU1682" s="33"/>
    </row>
    <row r="1683" spans="58:73" ht="15">
      <c r="BF1683" s="17"/>
      <c r="BG1683" s="17"/>
      <c r="BH1683" s="17"/>
      <c r="BI1683" s="17"/>
      <c r="BJ1683" s="17"/>
      <c r="BK1683" s="17"/>
      <c r="BL1683" s="33"/>
      <c r="BM1683" s="33"/>
      <c r="BN1683" s="17"/>
      <c r="BO1683" s="17"/>
      <c r="BP1683" s="17"/>
      <c r="BQ1683" s="17"/>
      <c r="BR1683" s="17"/>
      <c r="BS1683" s="17"/>
      <c r="BT1683" s="33"/>
      <c r="BU1683" s="33"/>
    </row>
    <row r="1684" spans="58:73" ht="15">
      <c r="BF1684" s="17"/>
      <c r="BG1684" s="17"/>
      <c r="BH1684" s="17"/>
      <c r="BI1684" s="17"/>
      <c r="BJ1684" s="17"/>
      <c r="BK1684" s="17"/>
      <c r="BL1684" s="33"/>
      <c r="BM1684" s="33"/>
      <c r="BN1684" s="17"/>
      <c r="BO1684" s="17"/>
      <c r="BP1684" s="17"/>
      <c r="BQ1684" s="17"/>
      <c r="BR1684" s="17"/>
      <c r="BS1684" s="17"/>
      <c r="BT1684" s="33"/>
      <c r="BU1684" s="33"/>
    </row>
    <row r="1685" spans="58:73" ht="15">
      <c r="BF1685" s="17"/>
      <c r="BG1685" s="17"/>
      <c r="BH1685" s="17"/>
      <c r="BI1685" s="17"/>
      <c r="BJ1685" s="17"/>
      <c r="BK1685" s="17"/>
      <c r="BL1685" s="33"/>
      <c r="BM1685" s="33"/>
      <c r="BN1685" s="17"/>
      <c r="BO1685" s="17"/>
      <c r="BP1685" s="17"/>
      <c r="BQ1685" s="17"/>
      <c r="BR1685" s="17"/>
      <c r="BS1685" s="17"/>
      <c r="BT1685" s="33"/>
      <c r="BU1685" s="33"/>
    </row>
    <row r="1686" spans="58:73" ht="15">
      <c r="BF1686" s="17"/>
      <c r="BG1686" s="17"/>
      <c r="BH1686" s="17"/>
      <c r="BI1686" s="17"/>
      <c r="BJ1686" s="17"/>
      <c r="BK1686" s="17"/>
      <c r="BL1686" s="33"/>
      <c r="BM1686" s="33"/>
      <c r="BN1686" s="17"/>
      <c r="BO1686" s="17"/>
      <c r="BP1686" s="17"/>
      <c r="BQ1686" s="17"/>
      <c r="BR1686" s="17"/>
      <c r="BS1686" s="17"/>
      <c r="BT1686" s="33"/>
      <c r="BU1686" s="33"/>
    </row>
    <row r="1687" spans="58:73" ht="15">
      <c r="BF1687" s="17"/>
      <c r="BG1687" s="17"/>
      <c r="BH1687" s="17"/>
      <c r="BI1687" s="17"/>
      <c r="BJ1687" s="17"/>
      <c r="BK1687" s="17"/>
      <c r="BL1687" s="33"/>
      <c r="BM1687" s="33"/>
      <c r="BN1687" s="17"/>
      <c r="BO1687" s="17"/>
      <c r="BP1687" s="17"/>
      <c r="BQ1687" s="17"/>
      <c r="BR1687" s="17"/>
      <c r="BS1687" s="17"/>
      <c r="BT1687" s="33"/>
      <c r="BU1687" s="33"/>
    </row>
    <row r="1688" spans="58:73" ht="15">
      <c r="BF1688" s="17"/>
      <c r="BG1688" s="17"/>
      <c r="BH1688" s="17"/>
      <c r="BI1688" s="17"/>
      <c r="BJ1688" s="17"/>
      <c r="BK1688" s="17"/>
      <c r="BL1688" s="33"/>
      <c r="BM1688" s="33"/>
      <c r="BN1688" s="17"/>
      <c r="BO1688" s="17"/>
      <c r="BP1688" s="17"/>
      <c r="BQ1688" s="17"/>
      <c r="BR1688" s="17"/>
      <c r="BS1688" s="17"/>
      <c r="BT1688" s="33"/>
      <c r="BU1688" s="33"/>
    </row>
    <row r="1689" spans="58:73" ht="15">
      <c r="BF1689" s="17"/>
      <c r="BG1689" s="17"/>
      <c r="BH1689" s="17"/>
      <c r="BI1689" s="17"/>
      <c r="BJ1689" s="17"/>
      <c r="BK1689" s="17"/>
      <c r="BL1689" s="33"/>
      <c r="BM1689" s="33"/>
      <c r="BN1689" s="17"/>
      <c r="BO1689" s="17"/>
      <c r="BP1689" s="17"/>
      <c r="BQ1689" s="17"/>
      <c r="BR1689" s="17"/>
      <c r="BS1689" s="17"/>
      <c r="BT1689" s="33"/>
      <c r="BU1689" s="33"/>
    </row>
    <row r="1690" spans="58:73" ht="15">
      <c r="BF1690" s="17"/>
      <c r="BG1690" s="17"/>
      <c r="BH1690" s="17"/>
      <c r="BI1690" s="17"/>
      <c r="BJ1690" s="17"/>
      <c r="BK1690" s="17"/>
      <c r="BL1690" s="33"/>
      <c r="BM1690" s="33"/>
      <c r="BN1690" s="17"/>
      <c r="BO1690" s="17"/>
      <c r="BP1690" s="17"/>
      <c r="BQ1690" s="17"/>
      <c r="BR1690" s="17"/>
      <c r="BS1690" s="17"/>
      <c r="BT1690" s="33"/>
      <c r="BU1690" s="33"/>
    </row>
    <row r="1691" spans="58:73" ht="15">
      <c r="BF1691" s="17"/>
      <c r="BG1691" s="17"/>
      <c r="BH1691" s="17"/>
      <c r="BI1691" s="17"/>
      <c r="BJ1691" s="17"/>
      <c r="BK1691" s="17"/>
      <c r="BL1691" s="33"/>
      <c r="BM1691" s="33"/>
      <c r="BN1691" s="17"/>
      <c r="BO1691" s="17"/>
      <c r="BP1691" s="17"/>
      <c r="BQ1691" s="17"/>
      <c r="BR1691" s="17"/>
      <c r="BS1691" s="17"/>
      <c r="BT1691" s="33"/>
      <c r="BU1691" s="33"/>
    </row>
    <row r="1692" spans="58:73" ht="15">
      <c r="BF1692" s="17"/>
      <c r="BG1692" s="17"/>
      <c r="BH1692" s="17"/>
      <c r="BI1692" s="17"/>
      <c r="BJ1692" s="17"/>
      <c r="BK1692" s="17"/>
      <c r="BL1692" s="33"/>
      <c r="BM1692" s="33"/>
      <c r="BN1692" s="17"/>
      <c r="BO1692" s="17"/>
      <c r="BP1692" s="17"/>
      <c r="BQ1692" s="17"/>
      <c r="BR1692" s="17"/>
      <c r="BS1692" s="17"/>
      <c r="BT1692" s="33"/>
      <c r="BU1692" s="33"/>
    </row>
    <row r="1693" spans="58:73" ht="15">
      <c r="BF1693" s="17"/>
      <c r="BG1693" s="17"/>
      <c r="BH1693" s="17"/>
      <c r="BI1693" s="17"/>
      <c r="BJ1693" s="17"/>
      <c r="BK1693" s="17"/>
      <c r="BL1693" s="33"/>
      <c r="BM1693" s="33"/>
      <c r="BN1693" s="17"/>
      <c r="BO1693" s="17"/>
      <c r="BP1693" s="17"/>
      <c r="BQ1693" s="17"/>
      <c r="BR1693" s="17"/>
      <c r="BS1693" s="17"/>
      <c r="BT1693" s="33"/>
      <c r="BU1693" s="33"/>
    </row>
    <row r="1694" spans="58:73" ht="15">
      <c r="BF1694" s="17"/>
      <c r="BG1694" s="17"/>
      <c r="BH1694" s="17"/>
      <c r="BI1694" s="17"/>
      <c r="BJ1694" s="17"/>
      <c r="BK1694" s="17"/>
      <c r="BL1694" s="33"/>
      <c r="BM1694" s="33"/>
      <c r="BN1694" s="17"/>
      <c r="BO1694" s="17"/>
      <c r="BP1694" s="17"/>
      <c r="BQ1694" s="17"/>
      <c r="BR1694" s="17"/>
      <c r="BS1694" s="17"/>
      <c r="BT1694" s="33"/>
      <c r="BU1694" s="33"/>
    </row>
    <row r="1695" spans="58:73" ht="15">
      <c r="BF1695" s="17"/>
      <c r="BG1695" s="17"/>
      <c r="BH1695" s="17"/>
      <c r="BI1695" s="17"/>
      <c r="BJ1695" s="17"/>
      <c r="BK1695" s="17"/>
      <c r="BL1695" s="33"/>
      <c r="BM1695" s="33"/>
      <c r="BN1695" s="17"/>
      <c r="BO1695" s="17"/>
      <c r="BP1695" s="17"/>
      <c r="BQ1695" s="17"/>
      <c r="BR1695" s="17"/>
      <c r="BS1695" s="17"/>
      <c r="BT1695" s="33"/>
      <c r="BU1695" s="33"/>
    </row>
    <row r="1696" spans="58:73" ht="15">
      <c r="BF1696" s="17"/>
      <c r="BG1696" s="17"/>
      <c r="BH1696" s="17"/>
      <c r="BI1696" s="17"/>
      <c r="BJ1696" s="17"/>
      <c r="BK1696" s="17"/>
      <c r="BL1696" s="33"/>
      <c r="BM1696" s="33"/>
      <c r="BN1696" s="17"/>
      <c r="BO1696" s="17"/>
      <c r="BP1696" s="17"/>
      <c r="BQ1696" s="17"/>
      <c r="BR1696" s="17"/>
      <c r="BS1696" s="17"/>
      <c r="BT1696" s="33"/>
      <c r="BU1696" s="33"/>
    </row>
    <row r="1697" spans="58:73" ht="15">
      <c r="BF1697" s="17"/>
      <c r="BG1697" s="17"/>
      <c r="BH1697" s="17"/>
      <c r="BI1697" s="17"/>
      <c r="BJ1697" s="17"/>
      <c r="BK1697" s="17"/>
      <c r="BL1697" s="33"/>
      <c r="BM1697" s="33"/>
      <c r="BN1697" s="17"/>
      <c r="BO1697" s="17"/>
      <c r="BP1697" s="17"/>
      <c r="BQ1697" s="17"/>
      <c r="BR1697" s="17"/>
      <c r="BS1697" s="17"/>
      <c r="BT1697" s="33"/>
      <c r="BU1697" s="33"/>
    </row>
    <row r="1698" spans="58:73" ht="15">
      <c r="BF1698" s="17"/>
      <c r="BG1698" s="17"/>
      <c r="BH1698" s="17"/>
      <c r="BI1698" s="17"/>
      <c r="BJ1698" s="17"/>
      <c r="BK1698" s="17"/>
      <c r="BL1698" s="33"/>
      <c r="BM1698" s="33"/>
      <c r="BN1698" s="17"/>
      <c r="BO1698" s="17"/>
      <c r="BP1698" s="17"/>
      <c r="BQ1698" s="17"/>
      <c r="BR1698" s="17"/>
      <c r="BS1698" s="17"/>
      <c r="BT1698" s="33"/>
      <c r="BU1698" s="33"/>
    </row>
    <row r="1699" spans="58:73" ht="15">
      <c r="BF1699" s="17"/>
      <c r="BG1699" s="17"/>
      <c r="BH1699" s="17"/>
      <c r="BI1699" s="17"/>
      <c r="BJ1699" s="17"/>
      <c r="BK1699" s="17"/>
      <c r="BL1699" s="33"/>
      <c r="BM1699" s="33"/>
      <c r="BN1699" s="17"/>
      <c r="BO1699" s="17"/>
      <c r="BP1699" s="17"/>
      <c r="BQ1699" s="17"/>
      <c r="BR1699" s="17"/>
      <c r="BS1699" s="17"/>
      <c r="BT1699" s="33"/>
      <c r="BU1699" s="33"/>
    </row>
    <row r="1700" spans="58:73" ht="15">
      <c r="BF1700" s="17"/>
      <c r="BG1700" s="17"/>
      <c r="BH1700" s="17"/>
      <c r="BI1700" s="17"/>
      <c r="BJ1700" s="17"/>
      <c r="BK1700" s="17"/>
      <c r="BL1700" s="33"/>
      <c r="BM1700" s="33"/>
      <c r="BN1700" s="17"/>
      <c r="BO1700" s="17"/>
      <c r="BP1700" s="17"/>
      <c r="BQ1700" s="17"/>
      <c r="BR1700" s="17"/>
      <c r="BS1700" s="17"/>
      <c r="BT1700" s="33"/>
      <c r="BU1700" s="33"/>
    </row>
    <row r="1701" spans="58:73" ht="15">
      <c r="BF1701" s="17"/>
      <c r="BG1701" s="17"/>
      <c r="BH1701" s="17"/>
      <c r="BI1701" s="17"/>
      <c r="BJ1701" s="17"/>
      <c r="BK1701" s="17"/>
      <c r="BL1701" s="33"/>
      <c r="BM1701" s="33"/>
      <c r="BN1701" s="17"/>
      <c r="BO1701" s="17"/>
      <c r="BP1701" s="17"/>
      <c r="BQ1701" s="17"/>
      <c r="BR1701" s="17"/>
      <c r="BS1701" s="17"/>
      <c r="BT1701" s="33"/>
      <c r="BU1701" s="33"/>
    </row>
    <row r="1702" spans="58:73" ht="15">
      <c r="BF1702" s="17"/>
      <c r="BG1702" s="17"/>
      <c r="BH1702" s="17"/>
      <c r="BI1702" s="17"/>
      <c r="BJ1702" s="17"/>
      <c r="BK1702" s="17"/>
      <c r="BL1702" s="33"/>
      <c r="BM1702" s="33"/>
      <c r="BN1702" s="17"/>
      <c r="BO1702" s="17"/>
      <c r="BP1702" s="17"/>
      <c r="BQ1702" s="17"/>
      <c r="BR1702" s="17"/>
      <c r="BS1702" s="17"/>
      <c r="BT1702" s="33"/>
      <c r="BU1702" s="33"/>
    </row>
    <row r="1703" spans="58:73" ht="15">
      <c r="BF1703" s="17"/>
      <c r="BG1703" s="17"/>
      <c r="BH1703" s="17"/>
      <c r="BI1703" s="17"/>
      <c r="BJ1703" s="17"/>
      <c r="BK1703" s="17"/>
      <c r="BL1703" s="33"/>
      <c r="BM1703" s="33"/>
      <c r="BN1703" s="17"/>
      <c r="BO1703" s="17"/>
      <c r="BP1703" s="17"/>
      <c r="BQ1703" s="17"/>
      <c r="BR1703" s="17"/>
      <c r="BS1703" s="17"/>
      <c r="BT1703" s="33"/>
      <c r="BU1703" s="33"/>
    </row>
    <row r="1704" spans="58:73" ht="15">
      <c r="BF1704" s="17"/>
      <c r="BG1704" s="17"/>
      <c r="BH1704" s="17"/>
      <c r="BI1704" s="17"/>
      <c r="BJ1704" s="17"/>
      <c r="BK1704" s="17"/>
      <c r="BL1704" s="33"/>
      <c r="BM1704" s="33"/>
      <c r="BN1704" s="17"/>
      <c r="BO1704" s="17"/>
      <c r="BP1704" s="17"/>
      <c r="BQ1704" s="17"/>
      <c r="BR1704" s="17"/>
      <c r="BS1704" s="17"/>
      <c r="BT1704" s="33"/>
      <c r="BU1704" s="33"/>
    </row>
    <row r="1705" spans="58:73" ht="15">
      <c r="BF1705" s="17"/>
      <c r="BG1705" s="17"/>
      <c r="BH1705" s="17"/>
      <c r="BI1705" s="17"/>
      <c r="BJ1705" s="17"/>
      <c r="BK1705" s="17"/>
      <c r="BL1705" s="33"/>
      <c r="BM1705" s="33"/>
      <c r="BN1705" s="17"/>
      <c r="BO1705" s="17"/>
      <c r="BP1705" s="17"/>
      <c r="BQ1705" s="17"/>
      <c r="BR1705" s="17"/>
      <c r="BS1705" s="17"/>
      <c r="BT1705" s="33"/>
      <c r="BU1705" s="33"/>
    </row>
    <row r="1706" spans="58:73" ht="15">
      <c r="BF1706" s="17"/>
      <c r="BG1706" s="17"/>
      <c r="BH1706" s="17"/>
      <c r="BI1706" s="17"/>
      <c r="BJ1706" s="17"/>
      <c r="BK1706" s="17"/>
      <c r="BL1706" s="33"/>
      <c r="BM1706" s="33"/>
      <c r="BN1706" s="17"/>
      <c r="BO1706" s="17"/>
      <c r="BP1706" s="17"/>
      <c r="BQ1706" s="17"/>
      <c r="BR1706" s="17"/>
      <c r="BS1706" s="17"/>
      <c r="BT1706" s="33"/>
      <c r="BU1706" s="33"/>
    </row>
    <row r="1707" spans="58:73" ht="15">
      <c r="BF1707" s="17"/>
      <c r="BG1707" s="17"/>
      <c r="BH1707" s="17"/>
      <c r="BI1707" s="17"/>
      <c r="BJ1707" s="17"/>
      <c r="BK1707" s="17"/>
      <c r="BL1707" s="33"/>
      <c r="BM1707" s="33"/>
      <c r="BN1707" s="17"/>
      <c r="BO1707" s="17"/>
      <c r="BP1707" s="17"/>
      <c r="BQ1707" s="17"/>
      <c r="BR1707" s="17"/>
      <c r="BS1707" s="17"/>
      <c r="BT1707" s="33"/>
      <c r="BU1707" s="33"/>
    </row>
    <row r="1708" spans="58:73" ht="15">
      <c r="BF1708" s="17"/>
      <c r="BG1708" s="17"/>
      <c r="BH1708" s="17"/>
      <c r="BI1708" s="17"/>
      <c r="BJ1708" s="17"/>
      <c r="BK1708" s="17"/>
      <c r="BL1708" s="33"/>
      <c r="BM1708" s="33"/>
      <c r="BN1708" s="17"/>
      <c r="BO1708" s="17"/>
      <c r="BP1708" s="17"/>
      <c r="BQ1708" s="17"/>
      <c r="BR1708" s="17"/>
      <c r="BS1708" s="17"/>
      <c r="BT1708" s="33"/>
      <c r="BU1708" s="33"/>
    </row>
    <row r="1709" spans="58:73" ht="15">
      <c r="BF1709" s="17"/>
      <c r="BG1709" s="17"/>
      <c r="BH1709" s="17"/>
      <c r="BI1709" s="17"/>
      <c r="BJ1709" s="17"/>
      <c r="BK1709" s="17"/>
      <c r="BL1709" s="33"/>
      <c r="BM1709" s="33"/>
      <c r="BN1709" s="17"/>
      <c r="BO1709" s="17"/>
      <c r="BP1709" s="17"/>
      <c r="BQ1709" s="17"/>
      <c r="BR1709" s="17"/>
      <c r="BS1709" s="17"/>
      <c r="BT1709" s="33"/>
      <c r="BU1709" s="33"/>
    </row>
    <row r="1710" spans="58:73" ht="15">
      <c r="BF1710" s="17"/>
      <c r="BG1710" s="17"/>
      <c r="BH1710" s="17"/>
      <c r="BI1710" s="17"/>
      <c r="BJ1710" s="17"/>
      <c r="BK1710" s="17"/>
      <c r="BL1710" s="33"/>
      <c r="BM1710" s="33"/>
      <c r="BN1710" s="17"/>
      <c r="BO1710" s="17"/>
      <c r="BP1710" s="17"/>
      <c r="BQ1710" s="17"/>
      <c r="BR1710" s="17"/>
      <c r="BS1710" s="17"/>
      <c r="BT1710" s="33"/>
      <c r="BU1710" s="33"/>
    </row>
    <row r="1711" spans="58:73" ht="15">
      <c r="BF1711" s="17"/>
      <c r="BG1711" s="17"/>
      <c r="BH1711" s="17"/>
      <c r="BI1711" s="17"/>
      <c r="BJ1711" s="17"/>
      <c r="BK1711" s="17"/>
      <c r="BL1711" s="33"/>
      <c r="BM1711" s="33"/>
      <c r="BN1711" s="17"/>
      <c r="BO1711" s="17"/>
      <c r="BP1711" s="17"/>
      <c r="BQ1711" s="17"/>
      <c r="BR1711" s="17"/>
      <c r="BS1711" s="17"/>
      <c r="BT1711" s="33"/>
      <c r="BU1711" s="33"/>
    </row>
    <row r="1712" spans="58:73" ht="15">
      <c r="BF1712" s="17"/>
      <c r="BG1712" s="17"/>
      <c r="BH1712" s="17"/>
      <c r="BI1712" s="17"/>
      <c r="BJ1712" s="17"/>
      <c r="BK1712" s="17"/>
      <c r="BL1712" s="33"/>
      <c r="BM1712" s="33"/>
      <c r="BN1712" s="17"/>
      <c r="BO1712" s="17"/>
      <c r="BP1712" s="17"/>
      <c r="BQ1712" s="17"/>
      <c r="BR1712" s="17"/>
      <c r="BS1712" s="17"/>
      <c r="BT1712" s="33"/>
      <c r="BU1712" s="33"/>
    </row>
    <row r="1713" spans="58:73" ht="15">
      <c r="BF1713" s="17"/>
      <c r="BG1713" s="17"/>
      <c r="BH1713" s="17"/>
      <c r="BI1713" s="17"/>
      <c r="BJ1713" s="17"/>
      <c r="BK1713" s="17"/>
      <c r="BL1713" s="33"/>
      <c r="BM1713" s="33"/>
      <c r="BN1713" s="17"/>
      <c r="BO1713" s="17"/>
      <c r="BP1713" s="17"/>
      <c r="BQ1713" s="17"/>
      <c r="BR1713" s="17"/>
      <c r="BS1713" s="17"/>
      <c r="BT1713" s="33"/>
      <c r="BU1713" s="33"/>
    </row>
    <row r="1714" spans="58:73" ht="15">
      <c r="BF1714" s="17"/>
      <c r="BG1714" s="17"/>
      <c r="BH1714" s="17"/>
      <c r="BI1714" s="17"/>
      <c r="BJ1714" s="17"/>
      <c r="BK1714" s="17"/>
      <c r="BL1714" s="33"/>
      <c r="BM1714" s="33"/>
      <c r="BN1714" s="17"/>
      <c r="BO1714" s="17"/>
      <c r="BP1714" s="17"/>
      <c r="BQ1714" s="17"/>
      <c r="BR1714" s="17"/>
      <c r="BS1714" s="17"/>
      <c r="BT1714" s="33"/>
      <c r="BU1714" s="33"/>
    </row>
    <row r="1715" spans="58:73" ht="15">
      <c r="BF1715" s="17"/>
      <c r="BG1715" s="17"/>
      <c r="BH1715" s="17"/>
      <c r="BI1715" s="17"/>
      <c r="BJ1715" s="17"/>
      <c r="BK1715" s="17"/>
      <c r="BL1715" s="33"/>
      <c r="BM1715" s="33"/>
      <c r="BN1715" s="17"/>
      <c r="BO1715" s="17"/>
      <c r="BP1715" s="17"/>
      <c r="BQ1715" s="17"/>
      <c r="BR1715" s="17"/>
      <c r="BS1715" s="17"/>
      <c r="BT1715" s="33"/>
      <c r="BU1715" s="33"/>
    </row>
    <row r="1716" spans="58:73" ht="15">
      <c r="BF1716" s="17"/>
      <c r="BG1716" s="17"/>
      <c r="BH1716" s="17"/>
      <c r="BI1716" s="17"/>
      <c r="BJ1716" s="17"/>
      <c r="BK1716" s="17"/>
      <c r="BL1716" s="33"/>
      <c r="BM1716" s="33"/>
      <c r="BN1716" s="17"/>
      <c r="BO1716" s="17"/>
      <c r="BP1716" s="17"/>
      <c r="BQ1716" s="17"/>
      <c r="BR1716" s="17"/>
      <c r="BS1716" s="17"/>
      <c r="BT1716" s="33"/>
      <c r="BU1716" s="33"/>
    </row>
    <row r="1717" spans="58:73" ht="15">
      <c r="BF1717" s="17"/>
      <c r="BG1717" s="17"/>
      <c r="BH1717" s="17"/>
      <c r="BI1717" s="17"/>
      <c r="BJ1717" s="17"/>
      <c r="BK1717" s="17"/>
      <c r="BL1717" s="33"/>
      <c r="BM1717" s="33"/>
      <c r="BN1717" s="17"/>
      <c r="BO1717" s="17"/>
      <c r="BP1717" s="17"/>
      <c r="BQ1717" s="17"/>
      <c r="BR1717" s="17"/>
      <c r="BS1717" s="17"/>
      <c r="BT1717" s="33"/>
      <c r="BU1717" s="33"/>
    </row>
    <row r="1718" spans="58:73" ht="15">
      <c r="BF1718" s="17"/>
      <c r="BG1718" s="17"/>
      <c r="BH1718" s="17"/>
      <c r="BI1718" s="17"/>
      <c r="BJ1718" s="17"/>
      <c r="BK1718" s="17"/>
      <c r="BL1718" s="33"/>
      <c r="BM1718" s="33"/>
      <c r="BN1718" s="17"/>
      <c r="BO1718" s="17"/>
      <c r="BP1718" s="17"/>
      <c r="BQ1718" s="17"/>
      <c r="BR1718" s="17"/>
      <c r="BS1718" s="17"/>
      <c r="BT1718" s="33"/>
      <c r="BU1718" s="33"/>
    </row>
    <row r="1719" spans="58:73" ht="15">
      <c r="BF1719" s="17"/>
      <c r="BG1719" s="17"/>
      <c r="BH1719" s="17"/>
      <c r="BI1719" s="17"/>
      <c r="BJ1719" s="17"/>
      <c r="BK1719" s="17"/>
      <c r="BL1719" s="33"/>
      <c r="BM1719" s="33"/>
      <c r="BN1719" s="17"/>
      <c r="BO1719" s="17"/>
      <c r="BP1719" s="17"/>
      <c r="BQ1719" s="17"/>
      <c r="BR1719" s="17"/>
      <c r="BS1719" s="17"/>
      <c r="BT1719" s="33"/>
      <c r="BU1719" s="33"/>
    </row>
    <row r="1720" spans="58:73" ht="15">
      <c r="BF1720" s="17"/>
      <c r="BG1720" s="17"/>
      <c r="BH1720" s="17"/>
      <c r="BI1720" s="17"/>
      <c r="BJ1720" s="17"/>
      <c r="BK1720" s="17"/>
      <c r="BL1720" s="33"/>
      <c r="BM1720" s="33"/>
      <c r="BN1720" s="17"/>
      <c r="BO1720" s="17"/>
      <c r="BP1720" s="17"/>
      <c r="BQ1720" s="17"/>
      <c r="BR1720" s="17"/>
      <c r="BS1720" s="17"/>
      <c r="BT1720" s="33"/>
      <c r="BU1720" s="33"/>
    </row>
    <row r="1721" spans="58:73" ht="15">
      <c r="BF1721" s="17"/>
      <c r="BG1721" s="17"/>
      <c r="BH1721" s="17"/>
      <c r="BI1721" s="17"/>
      <c r="BJ1721" s="17"/>
      <c r="BK1721" s="17"/>
      <c r="BL1721" s="33"/>
      <c r="BM1721" s="33"/>
      <c r="BN1721" s="17"/>
      <c r="BO1721" s="17"/>
      <c r="BP1721" s="17"/>
      <c r="BQ1721" s="17"/>
      <c r="BR1721" s="17"/>
      <c r="BS1721" s="17"/>
      <c r="BT1721" s="33"/>
      <c r="BU1721" s="33"/>
    </row>
    <row r="1722" spans="58:73" ht="15">
      <c r="BF1722" s="17"/>
      <c r="BG1722" s="17"/>
      <c r="BH1722" s="17"/>
      <c r="BI1722" s="17"/>
      <c r="BJ1722" s="17"/>
      <c r="BK1722" s="17"/>
      <c r="BL1722" s="33"/>
      <c r="BM1722" s="33"/>
      <c r="BN1722" s="17"/>
      <c r="BO1722" s="17"/>
      <c r="BP1722" s="17"/>
      <c r="BQ1722" s="17"/>
      <c r="BR1722" s="17"/>
      <c r="BS1722" s="17"/>
      <c r="BT1722" s="33"/>
      <c r="BU1722" s="33"/>
    </row>
    <row r="1723" spans="58:73" ht="15">
      <c r="BF1723" s="17"/>
      <c r="BG1723" s="17"/>
      <c r="BH1723" s="17"/>
      <c r="BI1723" s="17"/>
      <c r="BJ1723" s="17"/>
      <c r="BK1723" s="17"/>
      <c r="BL1723" s="33"/>
      <c r="BM1723" s="33"/>
      <c r="BN1723" s="17"/>
      <c r="BO1723" s="17"/>
      <c r="BP1723" s="17"/>
      <c r="BQ1723" s="17"/>
      <c r="BR1723" s="17"/>
      <c r="BS1723" s="17"/>
      <c r="BT1723" s="33"/>
      <c r="BU1723" s="33"/>
    </row>
    <row r="1724" spans="58:73" ht="15">
      <c r="BF1724" s="17"/>
      <c r="BG1724" s="17"/>
      <c r="BH1724" s="17"/>
      <c r="BI1724" s="17"/>
      <c r="BJ1724" s="17"/>
      <c r="BK1724" s="17"/>
      <c r="BL1724" s="33"/>
      <c r="BM1724" s="33"/>
      <c r="BN1724" s="17"/>
      <c r="BO1724" s="17"/>
      <c r="BP1724" s="17"/>
      <c r="BQ1724" s="17"/>
      <c r="BR1724" s="17"/>
      <c r="BS1724" s="17"/>
      <c r="BT1724" s="33"/>
      <c r="BU1724" s="33"/>
    </row>
    <row r="1725" spans="58:73" ht="15">
      <c r="BF1725" s="17"/>
      <c r="BG1725" s="17"/>
      <c r="BH1725" s="17"/>
      <c r="BI1725" s="17"/>
      <c r="BJ1725" s="17"/>
      <c r="BK1725" s="17"/>
      <c r="BL1725" s="33"/>
      <c r="BM1725" s="33"/>
      <c r="BN1725" s="17"/>
      <c r="BO1725" s="17"/>
      <c r="BP1725" s="17"/>
      <c r="BQ1725" s="17"/>
      <c r="BR1725" s="17"/>
      <c r="BS1725" s="17"/>
      <c r="BT1725" s="33"/>
      <c r="BU1725" s="33"/>
    </row>
    <row r="1726" spans="58:73" ht="15">
      <c r="BF1726" s="17"/>
      <c r="BG1726" s="17"/>
      <c r="BH1726" s="17"/>
      <c r="BI1726" s="17"/>
      <c r="BJ1726" s="17"/>
      <c r="BK1726" s="17"/>
      <c r="BL1726" s="33"/>
      <c r="BM1726" s="33"/>
      <c r="BN1726" s="17"/>
      <c r="BO1726" s="17"/>
      <c r="BP1726" s="17"/>
      <c r="BQ1726" s="17"/>
      <c r="BR1726" s="17"/>
      <c r="BS1726" s="17"/>
      <c r="BT1726" s="33"/>
      <c r="BU1726" s="33"/>
    </row>
    <row r="1727" spans="58:73" ht="15">
      <c r="BF1727" s="17"/>
      <c r="BG1727" s="17"/>
      <c r="BH1727" s="17"/>
      <c r="BI1727" s="17"/>
      <c r="BJ1727" s="17"/>
      <c r="BK1727" s="17"/>
      <c r="BL1727" s="33"/>
      <c r="BM1727" s="33"/>
      <c r="BN1727" s="17"/>
      <c r="BO1727" s="17"/>
      <c r="BP1727" s="17"/>
      <c r="BQ1727" s="17"/>
      <c r="BR1727" s="17"/>
      <c r="BS1727" s="17"/>
      <c r="BT1727" s="33"/>
      <c r="BU1727" s="33"/>
    </row>
    <row r="1728" spans="58:73" ht="15">
      <c r="BF1728" s="17"/>
      <c r="BG1728" s="17"/>
      <c r="BH1728" s="17"/>
      <c r="BI1728" s="17"/>
      <c r="BJ1728" s="17"/>
      <c r="BK1728" s="17"/>
      <c r="BL1728" s="33"/>
      <c r="BM1728" s="33"/>
      <c r="BN1728" s="17"/>
      <c r="BO1728" s="17"/>
      <c r="BP1728" s="17"/>
      <c r="BQ1728" s="17"/>
      <c r="BR1728" s="17"/>
      <c r="BS1728" s="17"/>
      <c r="BT1728" s="33"/>
      <c r="BU1728" s="33"/>
    </row>
    <row r="1729" spans="58:73" ht="15">
      <c r="BF1729" s="17"/>
      <c r="BG1729" s="17"/>
      <c r="BH1729" s="17"/>
      <c r="BI1729" s="17"/>
      <c r="BJ1729" s="17"/>
      <c r="BK1729" s="17"/>
      <c r="BL1729" s="33"/>
      <c r="BM1729" s="33"/>
      <c r="BN1729" s="17"/>
      <c r="BO1729" s="17"/>
      <c r="BP1729" s="17"/>
      <c r="BQ1729" s="17"/>
      <c r="BR1729" s="17"/>
      <c r="BS1729" s="17"/>
      <c r="BT1729" s="33"/>
      <c r="BU1729" s="33"/>
    </row>
    <row r="1730" spans="58:73" ht="15">
      <c r="BF1730" s="17"/>
      <c r="BG1730" s="17"/>
      <c r="BH1730" s="17"/>
      <c r="BI1730" s="17"/>
      <c r="BJ1730" s="17"/>
      <c r="BK1730" s="17"/>
      <c r="BL1730" s="33"/>
      <c r="BM1730" s="33"/>
      <c r="BN1730" s="17"/>
      <c r="BO1730" s="17"/>
      <c r="BP1730" s="17"/>
      <c r="BQ1730" s="17"/>
      <c r="BR1730" s="17"/>
      <c r="BS1730" s="17"/>
      <c r="BT1730" s="33"/>
      <c r="BU1730" s="33"/>
    </row>
    <row r="1731" spans="58:73" ht="15">
      <c r="BF1731" s="17"/>
      <c r="BG1731" s="17"/>
      <c r="BH1731" s="17"/>
      <c r="BI1731" s="17"/>
      <c r="BJ1731" s="17"/>
      <c r="BK1731" s="17"/>
      <c r="BL1731" s="33"/>
      <c r="BM1731" s="33"/>
      <c r="BN1731" s="17"/>
      <c r="BO1731" s="17"/>
      <c r="BP1731" s="17"/>
      <c r="BQ1731" s="17"/>
      <c r="BR1731" s="17"/>
      <c r="BS1731" s="17"/>
      <c r="BT1731" s="33"/>
      <c r="BU1731" s="33"/>
    </row>
    <row r="1732" spans="58:73" ht="15">
      <c r="BF1732" s="17"/>
      <c r="BG1732" s="17"/>
      <c r="BH1732" s="17"/>
      <c r="BI1732" s="17"/>
      <c r="BJ1732" s="17"/>
      <c r="BK1732" s="17"/>
      <c r="BL1732" s="33"/>
      <c r="BM1732" s="33"/>
      <c r="BN1732" s="17"/>
      <c r="BO1732" s="17"/>
      <c r="BP1732" s="17"/>
      <c r="BQ1732" s="17"/>
      <c r="BR1732" s="17"/>
      <c r="BS1732" s="17"/>
      <c r="BT1732" s="33"/>
      <c r="BU1732" s="33"/>
    </row>
    <row r="1733" spans="58:73" ht="15">
      <c r="BF1733" s="17"/>
      <c r="BG1733" s="17"/>
      <c r="BH1733" s="17"/>
      <c r="BI1733" s="17"/>
      <c r="BJ1733" s="17"/>
      <c r="BK1733" s="17"/>
      <c r="BL1733" s="33"/>
      <c r="BM1733" s="33"/>
      <c r="BN1733" s="17"/>
      <c r="BO1733" s="17"/>
      <c r="BP1733" s="17"/>
      <c r="BQ1733" s="17"/>
      <c r="BR1733" s="17"/>
      <c r="BS1733" s="17"/>
      <c r="BT1733" s="33"/>
      <c r="BU1733" s="33"/>
    </row>
    <row r="1734" spans="58:73" ht="15">
      <c r="BF1734" s="17"/>
      <c r="BG1734" s="17"/>
      <c r="BH1734" s="17"/>
      <c r="BI1734" s="17"/>
      <c r="BJ1734" s="17"/>
      <c r="BK1734" s="17"/>
      <c r="BL1734" s="33"/>
      <c r="BM1734" s="33"/>
      <c r="BN1734" s="17"/>
      <c r="BO1734" s="17"/>
      <c r="BP1734" s="17"/>
      <c r="BQ1734" s="17"/>
      <c r="BR1734" s="17"/>
      <c r="BS1734" s="17"/>
      <c r="BT1734" s="33"/>
      <c r="BU1734" s="33"/>
    </row>
    <row r="1735" spans="58:73" ht="15">
      <c r="BF1735" s="17"/>
      <c r="BG1735" s="17"/>
      <c r="BH1735" s="17"/>
      <c r="BI1735" s="17"/>
      <c r="BJ1735" s="17"/>
      <c r="BK1735" s="17"/>
      <c r="BL1735" s="33"/>
      <c r="BM1735" s="33"/>
      <c r="BN1735" s="17"/>
      <c r="BO1735" s="17"/>
      <c r="BP1735" s="17"/>
      <c r="BQ1735" s="17"/>
      <c r="BR1735" s="17"/>
      <c r="BS1735" s="17"/>
      <c r="BT1735" s="33"/>
      <c r="BU1735" s="33"/>
    </row>
    <row r="1736" spans="58:73" ht="15">
      <c r="BF1736" s="17"/>
      <c r="BG1736" s="17"/>
      <c r="BH1736" s="17"/>
      <c r="BI1736" s="17"/>
      <c r="BJ1736" s="17"/>
      <c r="BK1736" s="17"/>
      <c r="BL1736" s="33"/>
      <c r="BM1736" s="33"/>
      <c r="BN1736" s="17"/>
      <c r="BO1736" s="17"/>
      <c r="BP1736" s="17"/>
      <c r="BQ1736" s="17"/>
      <c r="BR1736" s="17"/>
      <c r="BS1736" s="17"/>
      <c r="BT1736" s="33"/>
      <c r="BU1736" s="33"/>
    </row>
    <row r="1737" spans="58:73" ht="15">
      <c r="BF1737" s="17"/>
      <c r="BG1737" s="17"/>
      <c r="BH1737" s="17"/>
      <c r="BI1737" s="17"/>
      <c r="BJ1737" s="17"/>
      <c r="BK1737" s="17"/>
      <c r="BL1737" s="33"/>
      <c r="BM1737" s="33"/>
      <c r="BN1737" s="17"/>
      <c r="BO1737" s="17"/>
      <c r="BP1737" s="17"/>
      <c r="BQ1737" s="17"/>
      <c r="BR1737" s="17"/>
      <c r="BS1737" s="17"/>
      <c r="BT1737" s="33"/>
      <c r="BU1737" s="33"/>
    </row>
    <row r="1738" spans="58:73" ht="15">
      <c r="BF1738" s="17"/>
      <c r="BG1738" s="17"/>
      <c r="BH1738" s="17"/>
      <c r="BI1738" s="17"/>
      <c r="BJ1738" s="17"/>
      <c r="BK1738" s="17"/>
      <c r="BL1738" s="33"/>
      <c r="BM1738" s="33"/>
      <c r="BN1738" s="17"/>
      <c r="BO1738" s="17"/>
      <c r="BP1738" s="17"/>
      <c r="BQ1738" s="17"/>
      <c r="BR1738" s="17"/>
      <c r="BS1738" s="17"/>
      <c r="BT1738" s="33"/>
      <c r="BU1738" s="33"/>
    </row>
    <row r="1739" spans="58:73" ht="15">
      <c r="BF1739" s="17"/>
      <c r="BG1739" s="17"/>
      <c r="BH1739" s="17"/>
      <c r="BI1739" s="17"/>
      <c r="BJ1739" s="17"/>
      <c r="BK1739" s="17"/>
      <c r="BL1739" s="33"/>
      <c r="BM1739" s="33"/>
      <c r="BN1739" s="17"/>
      <c r="BO1739" s="17"/>
      <c r="BP1739" s="17"/>
      <c r="BQ1739" s="17"/>
      <c r="BR1739" s="17"/>
      <c r="BS1739" s="17"/>
      <c r="BT1739" s="33"/>
      <c r="BU1739" s="33"/>
    </row>
    <row r="1740" spans="58:73" ht="15">
      <c r="BF1740" s="17"/>
      <c r="BG1740" s="17"/>
      <c r="BH1740" s="17"/>
      <c r="BI1740" s="17"/>
      <c r="BJ1740" s="17"/>
      <c r="BK1740" s="17"/>
      <c r="BL1740" s="33"/>
      <c r="BM1740" s="33"/>
      <c r="BN1740" s="17"/>
      <c r="BO1740" s="17"/>
      <c r="BP1740" s="17"/>
      <c r="BQ1740" s="17"/>
      <c r="BR1740" s="17"/>
      <c r="BS1740" s="17"/>
      <c r="BT1740" s="33"/>
      <c r="BU1740" s="33"/>
    </row>
    <row r="1741" spans="58:73" ht="15">
      <c r="BF1741" s="17"/>
      <c r="BG1741" s="17"/>
      <c r="BH1741" s="17"/>
      <c r="BI1741" s="17"/>
      <c r="BJ1741" s="17"/>
      <c r="BK1741" s="17"/>
      <c r="BL1741" s="33"/>
      <c r="BM1741" s="33"/>
      <c r="BN1741" s="17"/>
      <c r="BO1741" s="17"/>
      <c r="BP1741" s="17"/>
      <c r="BQ1741" s="17"/>
      <c r="BR1741" s="17"/>
      <c r="BS1741" s="17"/>
      <c r="BT1741" s="33"/>
      <c r="BU1741" s="33"/>
    </row>
    <row r="1742" spans="58:73" ht="15">
      <c r="BF1742" s="17"/>
      <c r="BG1742" s="17"/>
      <c r="BH1742" s="17"/>
      <c r="BI1742" s="17"/>
      <c r="BJ1742" s="17"/>
      <c r="BK1742" s="17"/>
      <c r="BL1742" s="33"/>
      <c r="BM1742" s="33"/>
      <c r="BN1742" s="17"/>
      <c r="BO1742" s="17"/>
      <c r="BP1742" s="17"/>
      <c r="BQ1742" s="17"/>
      <c r="BR1742" s="17"/>
      <c r="BS1742" s="17"/>
      <c r="BT1742" s="33"/>
      <c r="BU1742" s="33"/>
    </row>
    <row r="1743" spans="58:73" ht="15">
      <c r="BF1743" s="17"/>
      <c r="BG1743" s="17"/>
      <c r="BH1743" s="17"/>
      <c r="BI1743" s="17"/>
      <c r="BJ1743" s="17"/>
      <c r="BK1743" s="17"/>
      <c r="BL1743" s="33"/>
      <c r="BM1743" s="33"/>
      <c r="BN1743" s="17"/>
      <c r="BO1743" s="17"/>
      <c r="BP1743" s="17"/>
      <c r="BQ1743" s="17"/>
      <c r="BR1743" s="17"/>
      <c r="BS1743" s="17"/>
      <c r="BT1743" s="33"/>
      <c r="BU1743" s="33"/>
    </row>
    <row r="1744" spans="58:73" ht="15">
      <c r="BF1744" s="17"/>
      <c r="BG1744" s="17"/>
      <c r="BH1744" s="17"/>
      <c r="BI1744" s="17"/>
      <c r="BJ1744" s="17"/>
      <c r="BK1744" s="17"/>
      <c r="BL1744" s="33"/>
      <c r="BM1744" s="33"/>
      <c r="BN1744" s="17"/>
      <c r="BO1744" s="17"/>
      <c r="BP1744" s="17"/>
      <c r="BQ1744" s="17"/>
      <c r="BR1744" s="17"/>
      <c r="BS1744" s="17"/>
      <c r="BT1744" s="33"/>
      <c r="BU1744" s="33"/>
    </row>
    <row r="1745" spans="58:73" ht="15">
      <c r="BF1745" s="17"/>
      <c r="BG1745" s="17"/>
      <c r="BH1745" s="17"/>
      <c r="BI1745" s="17"/>
      <c r="BJ1745" s="17"/>
      <c r="BK1745" s="17"/>
      <c r="BL1745" s="33"/>
      <c r="BM1745" s="33"/>
      <c r="BN1745" s="17"/>
      <c r="BO1745" s="17"/>
      <c r="BP1745" s="17"/>
      <c r="BQ1745" s="17"/>
      <c r="BR1745" s="17"/>
      <c r="BS1745" s="17"/>
      <c r="BT1745" s="33"/>
      <c r="BU1745" s="33"/>
    </row>
    <row r="1746" spans="58:73" ht="15">
      <c r="BF1746" s="17"/>
      <c r="BG1746" s="17"/>
      <c r="BH1746" s="17"/>
      <c r="BI1746" s="17"/>
      <c r="BJ1746" s="17"/>
      <c r="BK1746" s="17"/>
      <c r="BL1746" s="33"/>
      <c r="BM1746" s="33"/>
      <c r="BN1746" s="17"/>
      <c r="BO1746" s="17"/>
      <c r="BP1746" s="17"/>
      <c r="BQ1746" s="17"/>
      <c r="BR1746" s="17"/>
      <c r="BS1746" s="17"/>
      <c r="BT1746" s="33"/>
      <c r="BU1746" s="33"/>
    </row>
    <row r="1747" spans="58:73" ht="15">
      <c r="BF1747" s="17"/>
      <c r="BG1747" s="17"/>
      <c r="BH1747" s="17"/>
      <c r="BI1747" s="17"/>
      <c r="BJ1747" s="17"/>
      <c r="BK1747" s="17"/>
      <c r="BL1747" s="33"/>
      <c r="BM1747" s="33"/>
      <c r="BN1747" s="17"/>
      <c r="BO1747" s="17"/>
      <c r="BP1747" s="17"/>
      <c r="BQ1747" s="17"/>
      <c r="BR1747" s="17"/>
      <c r="BS1747" s="17"/>
      <c r="BT1747" s="33"/>
      <c r="BU1747" s="33"/>
    </row>
    <row r="1748" spans="58:73" ht="15">
      <c r="BF1748" s="17"/>
      <c r="BG1748" s="17"/>
      <c r="BH1748" s="17"/>
      <c r="BI1748" s="17"/>
      <c r="BJ1748" s="17"/>
      <c r="BK1748" s="17"/>
      <c r="BL1748" s="33"/>
      <c r="BM1748" s="33"/>
      <c r="BN1748" s="17"/>
      <c r="BO1748" s="17"/>
      <c r="BP1748" s="17"/>
      <c r="BQ1748" s="17"/>
      <c r="BR1748" s="17"/>
      <c r="BS1748" s="17"/>
      <c r="BT1748" s="33"/>
      <c r="BU1748" s="33"/>
    </row>
    <row r="1749" spans="58:73" ht="15">
      <c r="BF1749" s="17"/>
      <c r="BG1749" s="17"/>
      <c r="BH1749" s="17"/>
      <c r="BI1749" s="17"/>
      <c r="BJ1749" s="17"/>
      <c r="BK1749" s="17"/>
      <c r="BL1749" s="33"/>
      <c r="BM1749" s="33"/>
      <c r="BN1749" s="17"/>
      <c r="BO1749" s="17"/>
      <c r="BP1749" s="17"/>
      <c r="BQ1749" s="17"/>
      <c r="BR1749" s="17"/>
      <c r="BS1749" s="17"/>
      <c r="BT1749" s="33"/>
      <c r="BU1749" s="33"/>
    </row>
    <row r="1750" spans="58:73" ht="15">
      <c r="BF1750" s="17"/>
      <c r="BG1750" s="17"/>
      <c r="BH1750" s="17"/>
      <c r="BI1750" s="17"/>
      <c r="BJ1750" s="17"/>
      <c r="BK1750" s="17"/>
      <c r="BL1750" s="33"/>
      <c r="BM1750" s="33"/>
      <c r="BN1750" s="17"/>
      <c r="BO1750" s="17"/>
      <c r="BP1750" s="17"/>
      <c r="BQ1750" s="17"/>
      <c r="BR1750" s="17"/>
      <c r="BS1750" s="17"/>
      <c r="BT1750" s="33"/>
      <c r="BU1750" s="33"/>
    </row>
    <row r="1751" spans="58:73" ht="15">
      <c r="BF1751" s="17"/>
      <c r="BG1751" s="17"/>
      <c r="BH1751" s="17"/>
      <c r="BI1751" s="17"/>
      <c r="BJ1751" s="17"/>
      <c r="BK1751" s="17"/>
      <c r="BL1751" s="33"/>
      <c r="BM1751" s="33"/>
      <c r="BN1751" s="17"/>
      <c r="BO1751" s="17"/>
      <c r="BP1751" s="17"/>
      <c r="BQ1751" s="17"/>
      <c r="BR1751" s="17"/>
      <c r="BS1751" s="17"/>
      <c r="BT1751" s="33"/>
      <c r="BU1751" s="33"/>
    </row>
    <row r="1752" spans="58:73" ht="15">
      <c r="BF1752" s="17"/>
      <c r="BG1752" s="17"/>
      <c r="BH1752" s="17"/>
      <c r="BI1752" s="17"/>
      <c r="BJ1752" s="17"/>
      <c r="BK1752" s="17"/>
      <c r="BL1752" s="33"/>
      <c r="BM1752" s="33"/>
      <c r="BN1752" s="17"/>
      <c r="BO1752" s="17"/>
      <c r="BP1752" s="17"/>
      <c r="BQ1752" s="17"/>
      <c r="BR1752" s="17"/>
      <c r="BS1752" s="17"/>
      <c r="BT1752" s="33"/>
      <c r="BU1752" s="33"/>
    </row>
    <row r="1753" spans="58:73" ht="15">
      <c r="BF1753" s="17"/>
      <c r="BG1753" s="17"/>
      <c r="BH1753" s="17"/>
      <c r="BI1753" s="17"/>
      <c r="BJ1753" s="17"/>
      <c r="BK1753" s="17"/>
      <c r="BL1753" s="33"/>
      <c r="BM1753" s="33"/>
      <c r="BN1753" s="17"/>
      <c r="BO1753" s="17"/>
      <c r="BP1753" s="17"/>
      <c r="BQ1753" s="17"/>
      <c r="BR1753" s="17"/>
      <c r="BS1753" s="17"/>
      <c r="BT1753" s="33"/>
      <c r="BU1753" s="33"/>
    </row>
    <row r="1754" spans="58:73" ht="15">
      <c r="BF1754" s="17"/>
      <c r="BG1754" s="17"/>
      <c r="BH1754" s="17"/>
      <c r="BI1754" s="17"/>
      <c r="BJ1754" s="17"/>
      <c r="BK1754" s="17"/>
      <c r="BL1754" s="33"/>
      <c r="BM1754" s="33"/>
      <c r="BN1754" s="17"/>
      <c r="BO1754" s="17"/>
      <c r="BP1754" s="17"/>
      <c r="BQ1754" s="17"/>
      <c r="BR1754" s="17"/>
      <c r="BS1754" s="17"/>
      <c r="BT1754" s="33"/>
      <c r="BU1754" s="33"/>
    </row>
    <row r="1755" spans="58:73" ht="15">
      <c r="BF1755" s="17"/>
      <c r="BG1755" s="17"/>
      <c r="BH1755" s="17"/>
      <c r="BI1755" s="17"/>
      <c r="BJ1755" s="17"/>
      <c r="BK1755" s="17"/>
      <c r="BL1755" s="33"/>
      <c r="BM1755" s="33"/>
      <c r="BN1755" s="17"/>
      <c r="BO1755" s="17"/>
      <c r="BP1755" s="17"/>
      <c r="BQ1755" s="17"/>
      <c r="BR1755" s="17"/>
      <c r="BS1755" s="17"/>
      <c r="BT1755" s="33"/>
      <c r="BU1755" s="33"/>
    </row>
    <row r="1756" spans="58:73" ht="15">
      <c r="BF1756" s="17"/>
      <c r="BG1756" s="17"/>
      <c r="BH1756" s="17"/>
      <c r="BI1756" s="17"/>
      <c r="BJ1756" s="17"/>
      <c r="BK1756" s="17"/>
      <c r="BL1756" s="33"/>
      <c r="BM1756" s="33"/>
      <c r="BN1756" s="17"/>
      <c r="BO1756" s="17"/>
      <c r="BP1756" s="17"/>
      <c r="BQ1756" s="17"/>
      <c r="BR1756" s="17"/>
      <c r="BS1756" s="17"/>
      <c r="BT1756" s="33"/>
      <c r="BU1756" s="33"/>
    </row>
    <row r="1757" spans="58:73" ht="15">
      <c r="BF1757" s="17"/>
      <c r="BG1757" s="17"/>
      <c r="BH1757" s="17"/>
      <c r="BI1757" s="17"/>
      <c r="BJ1757" s="17"/>
      <c r="BK1757" s="17"/>
      <c r="BL1757" s="33"/>
      <c r="BM1757" s="33"/>
      <c r="BN1757" s="17"/>
      <c r="BO1757" s="17"/>
      <c r="BP1757" s="17"/>
      <c r="BQ1757" s="17"/>
      <c r="BR1757" s="17"/>
      <c r="BS1757" s="17"/>
      <c r="BT1757" s="33"/>
      <c r="BU1757" s="33"/>
    </row>
    <row r="1758" spans="58:73" ht="15">
      <c r="BF1758" s="17"/>
      <c r="BG1758" s="17"/>
      <c r="BH1758" s="17"/>
      <c r="BI1758" s="17"/>
      <c r="BJ1758" s="17"/>
      <c r="BK1758" s="17"/>
      <c r="BL1758" s="33"/>
      <c r="BM1758" s="33"/>
      <c r="BN1758" s="17"/>
      <c r="BO1758" s="17"/>
      <c r="BP1758" s="17"/>
      <c r="BQ1758" s="17"/>
      <c r="BR1758" s="17"/>
      <c r="BS1758" s="17"/>
      <c r="BT1758" s="33"/>
      <c r="BU1758" s="33"/>
    </row>
    <row r="1759" spans="58:73" ht="15">
      <c r="BF1759" s="17"/>
      <c r="BG1759" s="17"/>
      <c r="BH1759" s="17"/>
      <c r="BI1759" s="17"/>
      <c r="BJ1759" s="17"/>
      <c r="BK1759" s="17"/>
      <c r="BL1759" s="33"/>
      <c r="BM1759" s="33"/>
      <c r="BN1759" s="17"/>
      <c r="BO1759" s="17"/>
      <c r="BP1759" s="17"/>
      <c r="BQ1759" s="17"/>
      <c r="BR1759" s="17"/>
      <c r="BS1759" s="17"/>
      <c r="BT1759" s="33"/>
      <c r="BU1759" s="33"/>
    </row>
    <row r="1760" spans="58:73" ht="15">
      <c r="BF1760" s="17"/>
      <c r="BG1760" s="17"/>
      <c r="BH1760" s="17"/>
      <c r="BI1760" s="17"/>
      <c r="BJ1760" s="17"/>
      <c r="BK1760" s="17"/>
      <c r="BL1760" s="33"/>
      <c r="BM1760" s="33"/>
      <c r="BN1760" s="17"/>
      <c r="BO1760" s="17"/>
      <c r="BP1760" s="17"/>
      <c r="BQ1760" s="17"/>
      <c r="BR1760" s="17"/>
      <c r="BS1760" s="17"/>
      <c r="BT1760" s="33"/>
      <c r="BU1760" s="33"/>
    </row>
    <row r="1761" spans="58:73" ht="15">
      <c r="BF1761" s="17"/>
      <c r="BG1761" s="17"/>
      <c r="BH1761" s="17"/>
      <c r="BI1761" s="17"/>
      <c r="BJ1761" s="17"/>
      <c r="BK1761" s="17"/>
      <c r="BL1761" s="33"/>
      <c r="BM1761" s="33"/>
      <c r="BN1761" s="17"/>
      <c r="BO1761" s="17"/>
      <c r="BP1761" s="17"/>
      <c r="BQ1761" s="17"/>
      <c r="BR1761" s="17"/>
      <c r="BS1761" s="17"/>
      <c r="BT1761" s="33"/>
      <c r="BU1761" s="33"/>
    </row>
    <row r="1762" spans="58:73" ht="15">
      <c r="BF1762" s="17"/>
      <c r="BG1762" s="17"/>
      <c r="BH1762" s="17"/>
      <c r="BI1762" s="17"/>
      <c r="BJ1762" s="17"/>
      <c r="BK1762" s="17"/>
      <c r="BL1762" s="33"/>
      <c r="BM1762" s="33"/>
      <c r="BN1762" s="17"/>
      <c r="BO1762" s="17"/>
      <c r="BP1762" s="17"/>
      <c r="BQ1762" s="17"/>
      <c r="BR1762" s="17"/>
      <c r="BS1762" s="17"/>
      <c r="BT1762" s="33"/>
      <c r="BU1762" s="33"/>
    </row>
    <row r="1763" spans="58:73" ht="15">
      <c r="BF1763" s="17"/>
      <c r="BG1763" s="17"/>
      <c r="BH1763" s="17"/>
      <c r="BI1763" s="17"/>
      <c r="BJ1763" s="17"/>
      <c r="BK1763" s="17"/>
      <c r="BL1763" s="33"/>
      <c r="BM1763" s="33"/>
      <c r="BN1763" s="17"/>
      <c r="BO1763" s="17"/>
      <c r="BP1763" s="17"/>
      <c r="BQ1763" s="17"/>
      <c r="BR1763" s="17"/>
      <c r="BS1763" s="17"/>
      <c r="BT1763" s="33"/>
      <c r="BU1763" s="33"/>
    </row>
    <row r="1764" spans="58:73" ht="15">
      <c r="BF1764" s="17"/>
      <c r="BG1764" s="17"/>
      <c r="BH1764" s="17"/>
      <c r="BI1764" s="17"/>
      <c r="BJ1764" s="17"/>
      <c r="BK1764" s="17"/>
      <c r="BL1764" s="33"/>
      <c r="BM1764" s="33"/>
      <c r="BN1764" s="17"/>
      <c r="BO1764" s="17"/>
      <c r="BP1764" s="17"/>
      <c r="BQ1764" s="17"/>
      <c r="BR1764" s="17"/>
      <c r="BS1764" s="17"/>
      <c r="BT1764" s="33"/>
      <c r="BU1764" s="33"/>
    </row>
    <row r="1765" spans="58:73" ht="15">
      <c r="BF1765" s="17"/>
      <c r="BG1765" s="17"/>
      <c r="BH1765" s="17"/>
      <c r="BI1765" s="17"/>
      <c r="BJ1765" s="17"/>
      <c r="BK1765" s="17"/>
      <c r="BL1765" s="33"/>
      <c r="BM1765" s="33"/>
      <c r="BN1765" s="17"/>
      <c r="BO1765" s="17"/>
      <c r="BP1765" s="17"/>
      <c r="BQ1765" s="17"/>
      <c r="BR1765" s="17"/>
      <c r="BS1765" s="17"/>
      <c r="BT1765" s="33"/>
      <c r="BU1765" s="33"/>
    </row>
    <row r="1766" spans="58:73" ht="15">
      <c r="BF1766" s="17"/>
      <c r="BG1766" s="17"/>
      <c r="BH1766" s="17"/>
      <c r="BI1766" s="17"/>
      <c r="BJ1766" s="17"/>
      <c r="BK1766" s="17"/>
      <c r="BL1766" s="33"/>
      <c r="BM1766" s="33"/>
      <c r="BN1766" s="17"/>
      <c r="BO1766" s="17"/>
      <c r="BP1766" s="17"/>
      <c r="BQ1766" s="17"/>
      <c r="BR1766" s="17"/>
      <c r="BS1766" s="17"/>
      <c r="BT1766" s="33"/>
      <c r="BU1766" s="33"/>
    </row>
    <row r="1767" spans="58:73" ht="15">
      <c r="BF1767" s="17"/>
      <c r="BG1767" s="17"/>
      <c r="BH1767" s="17"/>
      <c r="BI1767" s="17"/>
      <c r="BJ1767" s="17"/>
      <c r="BK1767" s="17"/>
      <c r="BL1767" s="33"/>
      <c r="BM1767" s="33"/>
      <c r="BN1767" s="17"/>
      <c r="BO1767" s="17"/>
      <c r="BP1767" s="17"/>
      <c r="BQ1767" s="17"/>
      <c r="BR1767" s="17"/>
      <c r="BS1767" s="17"/>
      <c r="BT1767" s="33"/>
      <c r="BU1767" s="33"/>
    </row>
    <row r="1768" spans="58:73" ht="15">
      <c r="BF1768" s="17"/>
      <c r="BG1768" s="17"/>
      <c r="BH1768" s="17"/>
      <c r="BI1768" s="17"/>
      <c r="BJ1768" s="17"/>
      <c r="BK1768" s="17"/>
      <c r="BL1768" s="33"/>
      <c r="BM1768" s="33"/>
      <c r="BN1768" s="17"/>
      <c r="BO1768" s="17"/>
      <c r="BP1768" s="17"/>
      <c r="BQ1768" s="17"/>
      <c r="BR1768" s="17"/>
      <c r="BS1768" s="17"/>
      <c r="BT1768" s="33"/>
      <c r="BU1768" s="33"/>
    </row>
    <row r="1769" spans="58:73" ht="15">
      <c r="BF1769" s="17"/>
      <c r="BG1769" s="17"/>
      <c r="BH1769" s="17"/>
      <c r="BI1769" s="17"/>
      <c r="BJ1769" s="17"/>
      <c r="BK1769" s="17"/>
      <c r="BL1769" s="33"/>
      <c r="BM1769" s="33"/>
      <c r="BN1769" s="17"/>
      <c r="BO1769" s="17"/>
      <c r="BP1769" s="17"/>
      <c r="BQ1769" s="17"/>
      <c r="BR1769" s="17"/>
      <c r="BS1769" s="17"/>
      <c r="BT1769" s="33"/>
      <c r="BU1769" s="33"/>
    </row>
    <row r="1770" spans="58:73" ht="15">
      <c r="BF1770" s="17"/>
      <c r="BG1770" s="17"/>
      <c r="BH1770" s="17"/>
      <c r="BI1770" s="17"/>
      <c r="BJ1770" s="17"/>
      <c r="BK1770" s="17"/>
      <c r="BL1770" s="33"/>
      <c r="BM1770" s="33"/>
      <c r="BN1770" s="17"/>
      <c r="BO1770" s="17"/>
      <c r="BP1770" s="17"/>
      <c r="BQ1770" s="17"/>
      <c r="BR1770" s="17"/>
      <c r="BS1770" s="17"/>
      <c r="BT1770" s="33"/>
      <c r="BU1770" s="33"/>
    </row>
    <row r="1771" spans="58:73" ht="15">
      <c r="BF1771" s="17"/>
      <c r="BG1771" s="17"/>
      <c r="BH1771" s="17"/>
      <c r="BI1771" s="17"/>
      <c r="BJ1771" s="17"/>
      <c r="BK1771" s="17"/>
      <c r="BL1771" s="33"/>
      <c r="BM1771" s="33"/>
      <c r="BN1771" s="17"/>
      <c r="BO1771" s="17"/>
      <c r="BP1771" s="17"/>
      <c r="BQ1771" s="17"/>
      <c r="BR1771" s="17"/>
      <c r="BS1771" s="17"/>
      <c r="BT1771" s="33"/>
      <c r="BU1771" s="33"/>
    </row>
    <row r="1772" spans="58:73" ht="15">
      <c r="BF1772" s="17"/>
      <c r="BG1772" s="17"/>
      <c r="BH1772" s="17"/>
      <c r="BI1772" s="17"/>
      <c r="BJ1772" s="17"/>
      <c r="BK1772" s="17"/>
      <c r="BL1772" s="33"/>
      <c r="BM1772" s="33"/>
      <c r="BN1772" s="17"/>
      <c r="BO1772" s="17"/>
      <c r="BP1772" s="17"/>
      <c r="BQ1772" s="17"/>
      <c r="BR1772" s="17"/>
      <c r="BS1772" s="17"/>
      <c r="BT1772" s="33"/>
      <c r="BU1772" s="33"/>
    </row>
    <row r="1773" spans="58:73" ht="15">
      <c r="BF1773" s="17"/>
      <c r="BG1773" s="17"/>
      <c r="BH1773" s="17"/>
      <c r="BI1773" s="17"/>
      <c r="BJ1773" s="17"/>
      <c r="BK1773" s="17"/>
      <c r="BL1773" s="33"/>
      <c r="BM1773" s="33"/>
      <c r="BN1773" s="17"/>
      <c r="BO1773" s="17"/>
      <c r="BP1773" s="17"/>
      <c r="BQ1773" s="17"/>
      <c r="BR1773" s="17"/>
      <c r="BS1773" s="17"/>
      <c r="BT1773" s="33"/>
      <c r="BU1773" s="33"/>
    </row>
    <row r="1774" spans="58:73" ht="15">
      <c r="BF1774" s="17"/>
      <c r="BG1774" s="17"/>
      <c r="BH1774" s="17"/>
      <c r="BI1774" s="17"/>
      <c r="BJ1774" s="17"/>
      <c r="BK1774" s="17"/>
      <c r="BL1774" s="33"/>
      <c r="BM1774" s="33"/>
      <c r="BN1774" s="17"/>
      <c r="BO1774" s="17"/>
      <c r="BP1774" s="17"/>
      <c r="BQ1774" s="17"/>
      <c r="BR1774" s="17"/>
      <c r="BS1774" s="17"/>
      <c r="BT1774" s="33"/>
      <c r="BU1774" s="33"/>
    </row>
    <row r="1775" spans="58:73" ht="15">
      <c r="BF1775" s="17"/>
      <c r="BG1775" s="17"/>
      <c r="BH1775" s="17"/>
      <c r="BI1775" s="17"/>
      <c r="BJ1775" s="17"/>
      <c r="BK1775" s="17"/>
      <c r="BL1775" s="33"/>
      <c r="BM1775" s="33"/>
      <c r="BN1775" s="17"/>
      <c r="BO1775" s="17"/>
      <c r="BP1775" s="17"/>
      <c r="BQ1775" s="17"/>
      <c r="BR1775" s="17"/>
      <c r="BS1775" s="17"/>
      <c r="BT1775" s="33"/>
      <c r="BU1775" s="33"/>
    </row>
    <row r="1776" spans="58:73" ht="15">
      <c r="BF1776" s="17"/>
      <c r="BG1776" s="17"/>
      <c r="BH1776" s="17"/>
      <c r="BI1776" s="17"/>
      <c r="BJ1776" s="17"/>
      <c r="BK1776" s="17"/>
      <c r="BL1776" s="33"/>
      <c r="BM1776" s="33"/>
      <c r="BN1776" s="17"/>
      <c r="BO1776" s="17"/>
      <c r="BP1776" s="17"/>
      <c r="BQ1776" s="17"/>
      <c r="BR1776" s="17"/>
      <c r="BS1776" s="17"/>
      <c r="BT1776" s="33"/>
      <c r="BU1776" s="33"/>
    </row>
    <row r="1777" spans="58:73" ht="15">
      <c r="BF1777" s="17"/>
      <c r="BG1777" s="17"/>
      <c r="BH1777" s="17"/>
      <c r="BI1777" s="17"/>
      <c r="BJ1777" s="17"/>
      <c r="BK1777" s="17"/>
      <c r="BL1777" s="33"/>
      <c r="BM1777" s="33"/>
      <c r="BN1777" s="17"/>
      <c r="BO1777" s="17"/>
      <c r="BP1777" s="17"/>
      <c r="BQ1777" s="17"/>
      <c r="BR1777" s="17"/>
      <c r="BS1777" s="17"/>
      <c r="BT1777" s="33"/>
      <c r="BU1777" s="33"/>
    </row>
    <row r="1778" spans="58:73" ht="15">
      <c r="BF1778" s="17"/>
      <c r="BG1778" s="17"/>
      <c r="BH1778" s="17"/>
      <c r="BI1778" s="17"/>
      <c r="BJ1778" s="17"/>
      <c r="BK1778" s="17"/>
      <c r="BL1778" s="33"/>
      <c r="BM1778" s="33"/>
      <c r="BN1778" s="17"/>
      <c r="BO1778" s="17"/>
      <c r="BP1778" s="17"/>
      <c r="BQ1778" s="17"/>
      <c r="BR1778" s="17"/>
      <c r="BS1778" s="17"/>
      <c r="BT1778" s="33"/>
      <c r="BU1778" s="33"/>
    </row>
    <row r="1779" spans="58:73" ht="15">
      <c r="BF1779" s="17"/>
      <c r="BG1779" s="17"/>
      <c r="BH1779" s="17"/>
      <c r="BI1779" s="17"/>
      <c r="BJ1779" s="17"/>
      <c r="BK1779" s="17"/>
      <c r="BL1779" s="33"/>
      <c r="BM1779" s="33"/>
      <c r="BN1779" s="17"/>
      <c r="BO1779" s="17"/>
      <c r="BP1779" s="17"/>
      <c r="BQ1779" s="17"/>
      <c r="BR1779" s="17"/>
      <c r="BS1779" s="17"/>
      <c r="BT1779" s="33"/>
      <c r="BU1779" s="33"/>
    </row>
    <row r="1780" spans="58:73" ht="15">
      <c r="BF1780" s="17"/>
      <c r="BG1780" s="17"/>
      <c r="BH1780" s="17"/>
      <c r="BI1780" s="17"/>
      <c r="BJ1780" s="17"/>
      <c r="BK1780" s="17"/>
      <c r="BL1780" s="33"/>
      <c r="BM1780" s="33"/>
      <c r="BN1780" s="17"/>
      <c r="BO1780" s="17"/>
      <c r="BP1780" s="17"/>
      <c r="BQ1780" s="17"/>
      <c r="BR1780" s="17"/>
      <c r="BS1780" s="17"/>
      <c r="BT1780" s="33"/>
      <c r="BU1780" s="33"/>
    </row>
    <row r="1781" spans="58:73" ht="15">
      <c r="BF1781" s="17"/>
      <c r="BG1781" s="17"/>
      <c r="BH1781" s="17"/>
      <c r="BI1781" s="17"/>
      <c r="BJ1781" s="17"/>
      <c r="BK1781" s="17"/>
      <c r="BL1781" s="33"/>
      <c r="BM1781" s="33"/>
      <c r="BN1781" s="17"/>
      <c r="BO1781" s="17"/>
      <c r="BP1781" s="17"/>
      <c r="BQ1781" s="17"/>
      <c r="BR1781" s="17"/>
      <c r="BS1781" s="17"/>
      <c r="BT1781" s="33"/>
      <c r="BU1781" s="33"/>
    </row>
    <row r="1782" spans="58:73" ht="15">
      <c r="BF1782" s="17"/>
      <c r="BG1782" s="17"/>
      <c r="BH1782" s="17"/>
      <c r="BI1782" s="17"/>
      <c r="BJ1782" s="17"/>
      <c r="BK1782" s="17"/>
      <c r="BL1782" s="33"/>
      <c r="BM1782" s="33"/>
      <c r="BN1782" s="17"/>
      <c r="BO1782" s="17"/>
      <c r="BP1782" s="17"/>
      <c r="BQ1782" s="17"/>
      <c r="BR1782" s="17"/>
      <c r="BS1782" s="17"/>
      <c r="BT1782" s="33"/>
      <c r="BU1782" s="33"/>
    </row>
    <row r="1783" spans="58:73" ht="15">
      <c r="BF1783" s="17"/>
      <c r="BG1783" s="17"/>
      <c r="BH1783" s="17"/>
      <c r="BI1783" s="17"/>
      <c r="BJ1783" s="17"/>
      <c r="BK1783" s="17"/>
      <c r="BL1783" s="33"/>
      <c r="BM1783" s="33"/>
      <c r="BN1783" s="17"/>
      <c r="BO1783" s="17"/>
      <c r="BP1783" s="17"/>
      <c r="BQ1783" s="17"/>
      <c r="BR1783" s="17"/>
      <c r="BS1783" s="17"/>
      <c r="BT1783" s="33"/>
      <c r="BU1783" s="33"/>
    </row>
    <row r="1784" spans="58:73" ht="15">
      <c r="BF1784" s="17"/>
      <c r="BG1784" s="17"/>
      <c r="BH1784" s="17"/>
      <c r="BI1784" s="17"/>
      <c r="BJ1784" s="17"/>
      <c r="BK1784" s="17"/>
      <c r="BL1784" s="33"/>
      <c r="BM1784" s="33"/>
      <c r="BN1784" s="17"/>
      <c r="BO1784" s="17"/>
      <c r="BP1784" s="17"/>
      <c r="BQ1784" s="17"/>
      <c r="BR1784" s="17"/>
      <c r="BS1784" s="17"/>
      <c r="BT1784" s="33"/>
      <c r="BU1784" s="33"/>
    </row>
    <row r="1785" spans="58:73" ht="15">
      <c r="BF1785" s="17"/>
      <c r="BG1785" s="17"/>
      <c r="BH1785" s="17"/>
      <c r="BI1785" s="17"/>
      <c r="BJ1785" s="17"/>
      <c r="BK1785" s="17"/>
      <c r="BL1785" s="33"/>
      <c r="BM1785" s="33"/>
      <c r="BN1785" s="17"/>
      <c r="BO1785" s="17"/>
      <c r="BP1785" s="17"/>
      <c r="BQ1785" s="17"/>
      <c r="BR1785" s="17"/>
      <c r="BS1785" s="17"/>
      <c r="BT1785" s="33"/>
      <c r="BU1785" s="33"/>
    </row>
    <row r="1786" spans="58:73" ht="15">
      <c r="BF1786" s="17"/>
      <c r="BG1786" s="17"/>
      <c r="BH1786" s="17"/>
      <c r="BI1786" s="17"/>
      <c r="BJ1786" s="17"/>
      <c r="BK1786" s="17"/>
      <c r="BL1786" s="33"/>
      <c r="BM1786" s="33"/>
      <c r="BN1786" s="17"/>
      <c r="BO1786" s="17"/>
      <c r="BP1786" s="17"/>
      <c r="BQ1786" s="17"/>
      <c r="BR1786" s="17"/>
      <c r="BS1786" s="17"/>
      <c r="BT1786" s="33"/>
      <c r="BU1786" s="33"/>
    </row>
    <row r="1787" spans="58:73" ht="15">
      <c r="BF1787" s="17"/>
      <c r="BG1787" s="17"/>
      <c r="BH1787" s="17"/>
      <c r="BI1787" s="17"/>
      <c r="BJ1787" s="17"/>
      <c r="BK1787" s="17"/>
      <c r="BL1787" s="33"/>
      <c r="BM1787" s="33"/>
      <c r="BN1787" s="17"/>
      <c r="BO1787" s="17"/>
      <c r="BP1787" s="17"/>
      <c r="BQ1787" s="17"/>
      <c r="BR1787" s="17"/>
      <c r="BS1787" s="17"/>
      <c r="BT1787" s="33"/>
      <c r="BU1787" s="33"/>
    </row>
    <row r="1788" spans="58:73" ht="15">
      <c r="BF1788" s="17"/>
      <c r="BG1788" s="17"/>
      <c r="BH1788" s="17"/>
      <c r="BI1788" s="17"/>
      <c r="BJ1788" s="17"/>
      <c r="BK1788" s="17"/>
      <c r="BL1788" s="33"/>
      <c r="BM1788" s="33"/>
      <c r="BN1788" s="17"/>
      <c r="BO1788" s="17"/>
      <c r="BP1788" s="17"/>
      <c r="BQ1788" s="17"/>
      <c r="BR1788" s="17"/>
      <c r="BS1788" s="17"/>
      <c r="BT1788" s="33"/>
      <c r="BU1788" s="33"/>
    </row>
    <row r="1789" spans="58:73" ht="15">
      <c r="BF1789" s="17"/>
      <c r="BG1789" s="17"/>
      <c r="BH1789" s="17"/>
      <c r="BI1789" s="17"/>
      <c r="BJ1789" s="17"/>
      <c r="BK1789" s="17"/>
      <c r="BL1789" s="33"/>
      <c r="BM1789" s="33"/>
      <c r="BN1789" s="17"/>
      <c r="BO1789" s="17"/>
      <c r="BP1789" s="17"/>
      <c r="BQ1789" s="17"/>
      <c r="BR1789" s="17"/>
      <c r="BS1789" s="17"/>
      <c r="BT1789" s="33"/>
      <c r="BU1789" s="33"/>
    </row>
    <row r="1790" spans="58:73" ht="15">
      <c r="BF1790" s="17"/>
      <c r="BG1790" s="17"/>
      <c r="BH1790" s="17"/>
      <c r="BI1790" s="17"/>
      <c r="BJ1790" s="17"/>
      <c r="BK1790" s="17"/>
      <c r="BL1790" s="33"/>
      <c r="BM1790" s="33"/>
      <c r="BN1790" s="17"/>
      <c r="BO1790" s="17"/>
      <c r="BP1790" s="17"/>
      <c r="BQ1790" s="17"/>
      <c r="BR1790" s="17"/>
      <c r="BS1790" s="17"/>
      <c r="BT1790" s="33"/>
      <c r="BU1790" s="33"/>
    </row>
    <row r="1791" spans="58:73" ht="15">
      <c r="BF1791" s="17"/>
      <c r="BG1791" s="17"/>
      <c r="BH1791" s="17"/>
      <c r="BI1791" s="17"/>
      <c r="BJ1791" s="17"/>
      <c r="BK1791" s="17"/>
      <c r="BL1791" s="33"/>
      <c r="BM1791" s="33"/>
      <c r="BN1791" s="17"/>
      <c r="BO1791" s="17"/>
      <c r="BP1791" s="17"/>
      <c r="BQ1791" s="17"/>
      <c r="BR1791" s="17"/>
      <c r="BS1791" s="17"/>
      <c r="BT1791" s="33"/>
      <c r="BU1791" s="33"/>
    </row>
    <row r="1792" spans="58:73" ht="15">
      <c r="BF1792" s="17"/>
      <c r="BG1792" s="17"/>
      <c r="BH1792" s="17"/>
      <c r="BI1792" s="17"/>
      <c r="BJ1792" s="17"/>
      <c r="BK1792" s="17"/>
      <c r="BL1792" s="33"/>
      <c r="BM1792" s="33"/>
      <c r="BN1792" s="17"/>
      <c r="BO1792" s="17"/>
      <c r="BP1792" s="17"/>
      <c r="BQ1792" s="17"/>
      <c r="BR1792" s="17"/>
      <c r="BS1792" s="17"/>
      <c r="BT1792" s="33"/>
      <c r="BU1792" s="33"/>
    </row>
    <row r="1793" spans="58:73" ht="15">
      <c r="BF1793" s="17"/>
      <c r="BG1793" s="17"/>
      <c r="BH1793" s="17"/>
      <c r="BI1793" s="17"/>
      <c r="BJ1793" s="17"/>
      <c r="BK1793" s="17"/>
      <c r="BL1793" s="33"/>
      <c r="BM1793" s="33"/>
      <c r="BN1793" s="17"/>
      <c r="BO1793" s="17"/>
      <c r="BP1793" s="17"/>
      <c r="BQ1793" s="17"/>
      <c r="BR1793" s="17"/>
      <c r="BS1793" s="17"/>
      <c r="BT1793" s="33"/>
      <c r="BU1793" s="33"/>
    </row>
    <row r="1794" spans="58:73" ht="15">
      <c r="BF1794" s="17"/>
      <c r="BG1794" s="17"/>
      <c r="BH1794" s="17"/>
      <c r="BI1794" s="17"/>
      <c r="BJ1794" s="17"/>
      <c r="BK1794" s="17"/>
      <c r="BL1794" s="33"/>
      <c r="BM1794" s="33"/>
      <c r="BN1794" s="17"/>
      <c r="BO1794" s="17"/>
      <c r="BP1794" s="17"/>
      <c r="BQ1794" s="17"/>
      <c r="BR1794" s="17"/>
      <c r="BS1794" s="17"/>
      <c r="BT1794" s="33"/>
      <c r="BU1794" s="33"/>
    </row>
    <row r="1795" spans="58:73" ht="15">
      <c r="BF1795" s="17"/>
      <c r="BG1795" s="17"/>
      <c r="BH1795" s="17"/>
      <c r="BI1795" s="17"/>
      <c r="BJ1795" s="17"/>
      <c r="BK1795" s="17"/>
      <c r="BL1795" s="33"/>
      <c r="BM1795" s="33"/>
      <c r="BN1795" s="17"/>
      <c r="BO1795" s="17"/>
      <c r="BP1795" s="17"/>
      <c r="BQ1795" s="17"/>
      <c r="BR1795" s="17"/>
      <c r="BS1795" s="17"/>
      <c r="BT1795" s="33"/>
      <c r="BU1795" s="33"/>
    </row>
    <row r="1796" spans="58:73" ht="15">
      <c r="BF1796" s="17"/>
      <c r="BG1796" s="17"/>
      <c r="BH1796" s="17"/>
      <c r="BI1796" s="17"/>
      <c r="BJ1796" s="17"/>
      <c r="BK1796" s="17"/>
      <c r="BL1796" s="33"/>
      <c r="BM1796" s="33"/>
      <c r="BN1796" s="17"/>
      <c r="BO1796" s="17"/>
      <c r="BP1796" s="17"/>
      <c r="BQ1796" s="17"/>
      <c r="BR1796" s="17"/>
      <c r="BS1796" s="17"/>
      <c r="BT1796" s="33"/>
      <c r="BU1796" s="33"/>
    </row>
    <row r="1797" spans="58:73" ht="15">
      <c r="BF1797" s="17"/>
      <c r="BG1797" s="17"/>
      <c r="BH1797" s="17"/>
      <c r="BI1797" s="17"/>
      <c r="BJ1797" s="17"/>
      <c r="BK1797" s="17"/>
      <c r="BL1797" s="33"/>
      <c r="BM1797" s="33"/>
      <c r="BN1797" s="17"/>
      <c r="BO1797" s="17"/>
      <c r="BP1797" s="17"/>
      <c r="BQ1797" s="17"/>
      <c r="BR1797" s="17"/>
      <c r="BS1797" s="17"/>
      <c r="BT1797" s="33"/>
      <c r="BU1797" s="33"/>
    </row>
    <row r="1798" spans="58:73" ht="15">
      <c r="BF1798" s="17"/>
      <c r="BG1798" s="17"/>
      <c r="BH1798" s="17"/>
      <c r="BI1798" s="17"/>
      <c r="BJ1798" s="17"/>
      <c r="BK1798" s="17"/>
      <c r="BL1798" s="33"/>
      <c r="BM1798" s="33"/>
      <c r="BN1798" s="17"/>
      <c r="BO1798" s="17"/>
      <c r="BP1798" s="17"/>
      <c r="BQ1798" s="17"/>
      <c r="BR1798" s="17"/>
      <c r="BS1798" s="17"/>
      <c r="BT1798" s="33"/>
      <c r="BU1798" s="33"/>
    </row>
    <row r="1799" spans="58:73" ht="15">
      <c r="BF1799" s="17"/>
      <c r="BG1799" s="17"/>
      <c r="BH1799" s="17"/>
      <c r="BI1799" s="17"/>
      <c r="BJ1799" s="17"/>
      <c r="BK1799" s="17"/>
      <c r="BL1799" s="33"/>
      <c r="BM1799" s="33"/>
      <c r="BN1799" s="17"/>
      <c r="BO1799" s="17"/>
      <c r="BP1799" s="17"/>
      <c r="BQ1799" s="17"/>
      <c r="BR1799" s="17"/>
      <c r="BS1799" s="17"/>
      <c r="BT1799" s="33"/>
      <c r="BU1799" s="33"/>
    </row>
    <row r="1800" spans="58:73" ht="15">
      <c r="BF1800" s="17"/>
      <c r="BG1800" s="17"/>
      <c r="BH1800" s="17"/>
      <c r="BI1800" s="17"/>
      <c r="BJ1800" s="17"/>
      <c r="BK1800" s="17"/>
      <c r="BL1800" s="33"/>
      <c r="BM1800" s="33"/>
      <c r="BN1800" s="17"/>
      <c r="BO1800" s="17"/>
      <c r="BP1800" s="17"/>
      <c r="BQ1800" s="17"/>
      <c r="BR1800" s="17"/>
      <c r="BS1800" s="17"/>
      <c r="BT1800" s="33"/>
      <c r="BU1800" s="33"/>
    </row>
    <row r="1801" spans="58:73" ht="15">
      <c r="BF1801" s="17"/>
      <c r="BG1801" s="17"/>
      <c r="BH1801" s="17"/>
      <c r="BI1801" s="17"/>
      <c r="BJ1801" s="17"/>
      <c r="BK1801" s="17"/>
      <c r="BL1801" s="33"/>
      <c r="BM1801" s="33"/>
      <c r="BN1801" s="17"/>
      <c r="BO1801" s="17"/>
      <c r="BP1801" s="17"/>
      <c r="BQ1801" s="17"/>
      <c r="BR1801" s="17"/>
      <c r="BS1801" s="17"/>
      <c r="BT1801" s="33"/>
      <c r="BU1801" s="33"/>
    </row>
    <row r="1802" spans="58:73" ht="15">
      <c r="BF1802" s="17"/>
      <c r="BG1802" s="17"/>
      <c r="BH1802" s="17"/>
      <c r="BI1802" s="17"/>
      <c r="BJ1802" s="17"/>
      <c r="BK1802" s="17"/>
      <c r="BL1802" s="33"/>
      <c r="BM1802" s="33"/>
      <c r="BN1802" s="17"/>
      <c r="BO1802" s="17"/>
      <c r="BP1802" s="17"/>
      <c r="BQ1802" s="17"/>
      <c r="BR1802" s="17"/>
      <c r="BS1802" s="17"/>
      <c r="BT1802" s="33"/>
      <c r="BU1802" s="33"/>
    </row>
    <row r="1803" spans="58:73" ht="15">
      <c r="BF1803" s="17"/>
      <c r="BG1803" s="17"/>
      <c r="BH1803" s="17"/>
      <c r="BI1803" s="17"/>
      <c r="BJ1803" s="17"/>
      <c r="BK1803" s="17"/>
      <c r="BL1803" s="33"/>
      <c r="BM1803" s="33"/>
      <c r="BN1803" s="17"/>
      <c r="BO1803" s="17"/>
      <c r="BP1803" s="17"/>
      <c r="BQ1803" s="17"/>
      <c r="BR1803" s="17"/>
      <c r="BS1803" s="17"/>
      <c r="BT1803" s="33"/>
      <c r="BU1803" s="33"/>
    </row>
    <row r="1804" spans="58:73" ht="15">
      <c r="BF1804" s="17"/>
      <c r="BG1804" s="17"/>
      <c r="BH1804" s="17"/>
      <c r="BI1804" s="17"/>
      <c r="BJ1804" s="17"/>
      <c r="BK1804" s="17"/>
      <c r="BL1804" s="33"/>
      <c r="BM1804" s="33"/>
      <c r="BN1804" s="17"/>
      <c r="BO1804" s="17"/>
      <c r="BP1804" s="17"/>
      <c r="BQ1804" s="17"/>
      <c r="BR1804" s="17"/>
      <c r="BS1804" s="17"/>
      <c r="BT1804" s="33"/>
      <c r="BU1804" s="33"/>
    </row>
    <row r="1805" spans="58:73" ht="15">
      <c r="BF1805" s="17"/>
      <c r="BG1805" s="17"/>
      <c r="BH1805" s="17"/>
      <c r="BI1805" s="17"/>
      <c r="BJ1805" s="17"/>
      <c r="BK1805" s="17"/>
      <c r="BL1805" s="33"/>
      <c r="BM1805" s="33"/>
      <c r="BN1805" s="17"/>
      <c r="BO1805" s="17"/>
      <c r="BP1805" s="17"/>
      <c r="BQ1805" s="17"/>
      <c r="BR1805" s="17"/>
      <c r="BS1805" s="17"/>
      <c r="BT1805" s="33"/>
      <c r="BU1805" s="33"/>
    </row>
    <row r="1806" spans="58:73" ht="15">
      <c r="BF1806" s="17"/>
      <c r="BG1806" s="17"/>
      <c r="BH1806" s="17"/>
      <c r="BI1806" s="17"/>
      <c r="BJ1806" s="17"/>
      <c r="BK1806" s="17"/>
      <c r="BL1806" s="33"/>
      <c r="BM1806" s="33"/>
      <c r="BN1806" s="17"/>
      <c r="BO1806" s="17"/>
      <c r="BP1806" s="17"/>
      <c r="BQ1806" s="17"/>
      <c r="BR1806" s="17"/>
      <c r="BS1806" s="17"/>
      <c r="BT1806" s="33"/>
      <c r="BU1806" s="33"/>
    </row>
    <row r="1807" spans="58:73" ht="15">
      <c r="BF1807" s="17"/>
      <c r="BG1807" s="17"/>
      <c r="BH1807" s="17"/>
      <c r="BI1807" s="17"/>
      <c r="BJ1807" s="17"/>
      <c r="BK1807" s="17"/>
      <c r="BL1807" s="33"/>
      <c r="BM1807" s="33"/>
      <c r="BN1807" s="17"/>
      <c r="BO1807" s="17"/>
      <c r="BP1807" s="17"/>
      <c r="BQ1807" s="17"/>
      <c r="BR1807" s="17"/>
      <c r="BS1807" s="17"/>
      <c r="BT1807" s="33"/>
      <c r="BU1807" s="33"/>
    </row>
    <row r="1808" spans="58:73" ht="15">
      <c r="BF1808" s="17"/>
      <c r="BG1808" s="17"/>
      <c r="BH1808" s="17"/>
      <c r="BI1808" s="17"/>
      <c r="BJ1808" s="17"/>
      <c r="BK1808" s="17"/>
      <c r="BL1808" s="33"/>
      <c r="BM1808" s="33"/>
      <c r="BN1808" s="17"/>
      <c r="BO1808" s="17"/>
      <c r="BP1808" s="17"/>
      <c r="BQ1808" s="17"/>
      <c r="BR1808" s="17"/>
      <c r="BS1808" s="17"/>
      <c r="BT1808" s="33"/>
      <c r="BU1808" s="33"/>
    </row>
    <row r="1809" spans="58:73" ht="15">
      <c r="BF1809" s="17"/>
      <c r="BG1809" s="17"/>
      <c r="BH1809" s="17"/>
      <c r="BI1809" s="17"/>
      <c r="BJ1809" s="17"/>
      <c r="BK1809" s="17"/>
      <c r="BL1809" s="33"/>
      <c r="BM1809" s="33"/>
      <c r="BN1809" s="17"/>
      <c r="BO1809" s="17"/>
      <c r="BP1809" s="17"/>
      <c r="BQ1809" s="17"/>
      <c r="BR1809" s="17"/>
      <c r="BS1809" s="17"/>
      <c r="BT1809" s="33"/>
      <c r="BU1809" s="33"/>
    </row>
    <row r="1810" spans="58:73" ht="15">
      <c r="BF1810" s="17"/>
      <c r="BG1810" s="17"/>
      <c r="BH1810" s="17"/>
      <c r="BI1810" s="17"/>
      <c r="BJ1810" s="17"/>
      <c r="BK1810" s="17"/>
      <c r="BL1810" s="33"/>
      <c r="BM1810" s="33"/>
      <c r="BN1810" s="17"/>
      <c r="BO1810" s="17"/>
      <c r="BP1810" s="17"/>
      <c r="BQ1810" s="17"/>
      <c r="BR1810" s="17"/>
      <c r="BS1810" s="17"/>
      <c r="BT1810" s="33"/>
      <c r="BU1810" s="33"/>
    </row>
    <row r="1811" spans="58:73" ht="15">
      <c r="BF1811" s="17"/>
      <c r="BG1811" s="17"/>
      <c r="BH1811" s="17"/>
      <c r="BI1811" s="17"/>
      <c r="BJ1811" s="17"/>
      <c r="BK1811" s="17"/>
      <c r="BL1811" s="33"/>
      <c r="BM1811" s="33"/>
      <c r="BN1811" s="17"/>
      <c r="BO1811" s="17"/>
      <c r="BP1811" s="17"/>
      <c r="BQ1811" s="17"/>
      <c r="BR1811" s="17"/>
      <c r="BS1811" s="17"/>
      <c r="BT1811" s="33"/>
      <c r="BU1811" s="33"/>
    </row>
    <row r="1812" spans="58:73" ht="15">
      <c r="BF1812" s="17"/>
      <c r="BG1812" s="17"/>
      <c r="BH1812" s="17"/>
      <c r="BI1812" s="17"/>
      <c r="BJ1812" s="17"/>
      <c r="BK1812" s="17"/>
      <c r="BL1812" s="33"/>
      <c r="BM1812" s="33"/>
      <c r="BN1812" s="17"/>
      <c r="BO1812" s="17"/>
      <c r="BP1812" s="17"/>
      <c r="BQ1812" s="17"/>
      <c r="BR1812" s="17"/>
      <c r="BS1812" s="17"/>
      <c r="BT1812" s="33"/>
      <c r="BU1812" s="33"/>
    </row>
    <row r="1813" spans="58:73" ht="15">
      <c r="BF1813" s="17"/>
      <c r="BG1813" s="17"/>
      <c r="BH1813" s="17"/>
      <c r="BI1813" s="17"/>
      <c r="BJ1813" s="17"/>
      <c r="BK1813" s="17"/>
      <c r="BL1813" s="33"/>
      <c r="BM1813" s="33"/>
      <c r="BN1813" s="17"/>
      <c r="BO1813" s="17"/>
      <c r="BP1813" s="17"/>
      <c r="BQ1813" s="17"/>
      <c r="BR1813" s="17"/>
      <c r="BS1813" s="17"/>
      <c r="BT1813" s="33"/>
      <c r="BU1813" s="33"/>
    </row>
    <row r="1814" spans="58:73" ht="15">
      <c r="BF1814" s="17"/>
      <c r="BG1814" s="17"/>
      <c r="BH1814" s="17"/>
      <c r="BI1814" s="17"/>
      <c r="BJ1814" s="17"/>
      <c r="BK1814" s="17"/>
      <c r="BL1814" s="33"/>
      <c r="BM1814" s="33"/>
      <c r="BN1814" s="17"/>
      <c r="BO1814" s="17"/>
      <c r="BP1814" s="17"/>
      <c r="BQ1814" s="17"/>
      <c r="BR1814" s="17"/>
      <c r="BS1814" s="17"/>
      <c r="BT1814" s="33"/>
      <c r="BU1814" s="33"/>
    </row>
    <row r="1815" spans="58:73" ht="15">
      <c r="BF1815" s="17"/>
      <c r="BG1815" s="17"/>
      <c r="BH1815" s="17"/>
      <c r="BI1815" s="17"/>
      <c r="BJ1815" s="17"/>
      <c r="BK1815" s="17"/>
      <c r="BL1815" s="33"/>
      <c r="BM1815" s="33"/>
      <c r="BN1815" s="17"/>
      <c r="BO1815" s="17"/>
      <c r="BP1815" s="17"/>
      <c r="BQ1815" s="17"/>
      <c r="BR1815" s="17"/>
      <c r="BS1815" s="17"/>
      <c r="BT1815" s="33"/>
      <c r="BU1815" s="33"/>
    </row>
    <row r="1816" spans="58:73" ht="15">
      <c r="BF1816" s="17"/>
      <c r="BG1816" s="17"/>
      <c r="BH1816" s="17"/>
      <c r="BI1816" s="17"/>
      <c r="BJ1816" s="17"/>
      <c r="BK1816" s="17"/>
      <c r="BL1816" s="33"/>
      <c r="BM1816" s="33"/>
      <c r="BN1816" s="17"/>
      <c r="BO1816" s="17"/>
      <c r="BP1816" s="17"/>
      <c r="BQ1816" s="17"/>
      <c r="BR1816" s="17"/>
      <c r="BS1816" s="17"/>
      <c r="BT1816" s="33"/>
      <c r="BU1816" s="33"/>
    </row>
    <row r="1817" spans="58:73" ht="15">
      <c r="BF1817" s="17"/>
      <c r="BG1817" s="17"/>
      <c r="BH1817" s="17"/>
      <c r="BI1817" s="17"/>
      <c r="BJ1817" s="17"/>
      <c r="BK1817" s="17"/>
      <c r="BL1817" s="33"/>
      <c r="BM1817" s="33"/>
      <c r="BN1817" s="17"/>
      <c r="BO1817" s="17"/>
      <c r="BP1817" s="17"/>
      <c r="BQ1817" s="17"/>
      <c r="BR1817" s="17"/>
      <c r="BS1817" s="17"/>
      <c r="BT1817" s="33"/>
      <c r="BU1817" s="33"/>
    </row>
    <row r="1818" spans="58:73" ht="15">
      <c r="BF1818" s="17"/>
      <c r="BG1818" s="17"/>
      <c r="BH1818" s="17"/>
      <c r="BI1818" s="17"/>
      <c r="BJ1818" s="17"/>
      <c r="BK1818" s="17"/>
      <c r="BL1818" s="33"/>
      <c r="BM1818" s="33"/>
      <c r="BN1818" s="17"/>
      <c r="BO1818" s="17"/>
      <c r="BP1818" s="17"/>
      <c r="BQ1818" s="17"/>
      <c r="BR1818" s="17"/>
      <c r="BS1818" s="17"/>
      <c r="BT1818" s="33"/>
      <c r="BU1818" s="33"/>
    </row>
    <row r="1819" spans="58:73" ht="15">
      <c r="BF1819" s="17"/>
      <c r="BG1819" s="17"/>
      <c r="BH1819" s="17"/>
      <c r="BI1819" s="17"/>
      <c r="BJ1819" s="17"/>
      <c r="BK1819" s="17"/>
      <c r="BL1819" s="33"/>
      <c r="BM1819" s="33"/>
      <c r="BN1819" s="17"/>
      <c r="BO1819" s="17"/>
      <c r="BP1819" s="17"/>
      <c r="BQ1819" s="17"/>
      <c r="BR1819" s="17"/>
      <c r="BS1819" s="17"/>
      <c r="BT1819" s="33"/>
      <c r="BU1819" s="33"/>
    </row>
    <row r="1820" spans="58:73" ht="15">
      <c r="BF1820" s="17"/>
      <c r="BG1820" s="17"/>
      <c r="BH1820" s="17"/>
      <c r="BI1820" s="17"/>
      <c r="BJ1820" s="17"/>
      <c r="BK1820" s="17"/>
      <c r="BL1820" s="33"/>
      <c r="BM1820" s="33"/>
      <c r="BN1820" s="17"/>
      <c r="BO1820" s="17"/>
      <c r="BP1820" s="17"/>
      <c r="BQ1820" s="17"/>
      <c r="BR1820" s="17"/>
      <c r="BS1820" s="17"/>
      <c r="BT1820" s="33"/>
      <c r="BU1820" s="33"/>
    </row>
    <row r="1821" spans="58:73" ht="15">
      <c r="BF1821" s="17"/>
      <c r="BG1821" s="17"/>
      <c r="BH1821" s="17"/>
      <c r="BI1821" s="17"/>
      <c r="BJ1821" s="17"/>
      <c r="BK1821" s="17"/>
      <c r="BL1821" s="33"/>
      <c r="BM1821" s="33"/>
      <c r="BN1821" s="17"/>
      <c r="BO1821" s="17"/>
      <c r="BP1821" s="17"/>
      <c r="BQ1821" s="17"/>
      <c r="BR1821" s="17"/>
      <c r="BS1821" s="17"/>
      <c r="BT1821" s="33"/>
      <c r="BU1821" s="33"/>
    </row>
    <row r="1822" spans="58:73" ht="15">
      <c r="BF1822" s="17"/>
      <c r="BG1822" s="17"/>
      <c r="BH1822" s="17"/>
      <c r="BI1822" s="17"/>
      <c r="BJ1822" s="17"/>
      <c r="BK1822" s="17"/>
      <c r="BL1822" s="33"/>
      <c r="BM1822" s="33"/>
      <c r="BN1822" s="17"/>
      <c r="BO1822" s="17"/>
      <c r="BP1822" s="17"/>
      <c r="BQ1822" s="17"/>
      <c r="BR1822" s="17"/>
      <c r="BS1822" s="17"/>
      <c r="BT1822" s="33"/>
      <c r="BU1822" s="33"/>
    </row>
    <row r="1823" spans="58:73" ht="15">
      <c r="BF1823" s="17"/>
      <c r="BG1823" s="17"/>
      <c r="BH1823" s="17"/>
      <c r="BI1823" s="17"/>
      <c r="BJ1823" s="17"/>
      <c r="BK1823" s="17"/>
      <c r="BL1823" s="33"/>
      <c r="BM1823" s="33"/>
      <c r="BN1823" s="17"/>
      <c r="BO1823" s="17"/>
      <c r="BP1823" s="17"/>
      <c r="BQ1823" s="17"/>
      <c r="BR1823" s="17"/>
      <c r="BS1823" s="17"/>
      <c r="BT1823" s="33"/>
      <c r="BU1823" s="33"/>
    </row>
    <row r="1824" spans="58:73" ht="15">
      <c r="BF1824" s="17"/>
      <c r="BG1824" s="17"/>
      <c r="BH1824" s="17"/>
      <c r="BI1824" s="17"/>
      <c r="BJ1824" s="17"/>
      <c r="BK1824" s="17"/>
      <c r="BL1824" s="33"/>
      <c r="BM1824" s="33"/>
      <c r="BN1824" s="17"/>
      <c r="BO1824" s="17"/>
      <c r="BP1824" s="17"/>
      <c r="BQ1824" s="17"/>
      <c r="BR1824" s="17"/>
      <c r="BS1824" s="17"/>
      <c r="BT1824" s="33"/>
      <c r="BU1824" s="33"/>
    </row>
    <row r="1825" spans="58:73" ht="15">
      <c r="BF1825" s="17"/>
      <c r="BG1825" s="17"/>
      <c r="BH1825" s="17"/>
      <c r="BI1825" s="17"/>
      <c r="BJ1825" s="17"/>
      <c r="BK1825" s="17"/>
      <c r="BL1825" s="33"/>
      <c r="BM1825" s="33"/>
      <c r="BN1825" s="17"/>
      <c r="BO1825" s="17"/>
      <c r="BP1825" s="17"/>
      <c r="BQ1825" s="17"/>
      <c r="BR1825" s="17"/>
      <c r="BS1825" s="17"/>
      <c r="BT1825" s="33"/>
      <c r="BU1825" s="33"/>
    </row>
    <row r="1826" spans="58:73" ht="15">
      <c r="BF1826" s="17"/>
      <c r="BG1826" s="17"/>
      <c r="BH1826" s="17"/>
      <c r="BI1826" s="17"/>
      <c r="BJ1826" s="17"/>
      <c r="BK1826" s="17"/>
      <c r="BL1826" s="33"/>
      <c r="BM1826" s="33"/>
      <c r="BN1826" s="17"/>
      <c r="BO1826" s="17"/>
      <c r="BP1826" s="17"/>
      <c r="BQ1826" s="17"/>
      <c r="BR1826" s="17"/>
      <c r="BS1826" s="17"/>
      <c r="BT1826" s="33"/>
      <c r="BU1826" s="33"/>
    </row>
    <row r="1827" spans="58:73" ht="15">
      <c r="BF1827" s="17"/>
      <c r="BG1827" s="17"/>
      <c r="BH1827" s="17"/>
      <c r="BI1827" s="17"/>
      <c r="BJ1827" s="17"/>
      <c r="BK1827" s="17"/>
      <c r="BL1827" s="33"/>
      <c r="BM1827" s="33"/>
      <c r="BN1827" s="17"/>
      <c r="BO1827" s="17"/>
      <c r="BP1827" s="17"/>
      <c r="BQ1827" s="17"/>
      <c r="BR1827" s="17"/>
      <c r="BS1827" s="17"/>
      <c r="BT1827" s="33"/>
      <c r="BU1827" s="33"/>
    </row>
    <row r="1828" spans="58:73" ht="15">
      <c r="BF1828" s="17"/>
      <c r="BG1828" s="17"/>
      <c r="BH1828" s="17"/>
      <c r="BI1828" s="17"/>
      <c r="BJ1828" s="17"/>
      <c r="BK1828" s="17"/>
      <c r="BL1828" s="33"/>
      <c r="BM1828" s="33"/>
      <c r="BN1828" s="17"/>
      <c r="BO1828" s="17"/>
      <c r="BP1828" s="17"/>
      <c r="BQ1828" s="17"/>
      <c r="BR1828" s="17"/>
      <c r="BS1828" s="17"/>
      <c r="BT1828" s="33"/>
      <c r="BU1828" s="33"/>
    </row>
    <row r="1829" spans="58:73" ht="15">
      <c r="BF1829" s="17"/>
      <c r="BG1829" s="17"/>
      <c r="BH1829" s="17"/>
      <c r="BI1829" s="17"/>
      <c r="BJ1829" s="17"/>
      <c r="BK1829" s="17"/>
      <c r="BL1829" s="33"/>
      <c r="BM1829" s="33"/>
      <c r="BN1829" s="17"/>
      <c r="BO1829" s="17"/>
      <c r="BP1829" s="17"/>
      <c r="BQ1829" s="17"/>
      <c r="BR1829" s="17"/>
      <c r="BS1829" s="17"/>
      <c r="BT1829" s="33"/>
      <c r="BU1829" s="33"/>
    </row>
    <row r="1830" spans="58:73" ht="15">
      <c r="BF1830" s="17"/>
      <c r="BG1830" s="17"/>
      <c r="BH1830" s="17"/>
      <c r="BI1830" s="17"/>
      <c r="BJ1830" s="17"/>
      <c r="BK1830" s="17"/>
      <c r="BL1830" s="33"/>
      <c r="BM1830" s="33"/>
      <c r="BN1830" s="17"/>
      <c r="BO1830" s="17"/>
      <c r="BP1830" s="17"/>
      <c r="BQ1830" s="17"/>
      <c r="BR1830" s="17"/>
      <c r="BS1830" s="17"/>
      <c r="BT1830" s="33"/>
      <c r="BU1830" s="33"/>
    </row>
    <row r="1831" spans="58:73" ht="15">
      <c r="BF1831" s="17"/>
      <c r="BG1831" s="17"/>
      <c r="BH1831" s="17"/>
      <c r="BI1831" s="17"/>
      <c r="BJ1831" s="17"/>
      <c r="BK1831" s="17"/>
      <c r="BL1831" s="33"/>
      <c r="BM1831" s="33"/>
      <c r="BN1831" s="17"/>
      <c r="BO1831" s="17"/>
      <c r="BP1831" s="17"/>
      <c r="BQ1831" s="17"/>
      <c r="BR1831" s="17"/>
      <c r="BS1831" s="17"/>
      <c r="BT1831" s="33"/>
      <c r="BU1831" s="33"/>
    </row>
    <row r="1832" spans="58:73" ht="15">
      <c r="BF1832" s="17"/>
      <c r="BG1832" s="17"/>
      <c r="BH1832" s="17"/>
      <c r="BI1832" s="17"/>
      <c r="BJ1832" s="17"/>
      <c r="BK1832" s="17"/>
      <c r="BL1832" s="33"/>
      <c r="BM1832" s="33"/>
      <c r="BN1832" s="17"/>
      <c r="BO1832" s="17"/>
      <c r="BP1832" s="17"/>
      <c r="BQ1832" s="17"/>
      <c r="BR1832" s="17"/>
      <c r="BS1832" s="17"/>
      <c r="BT1832" s="33"/>
      <c r="BU1832" s="33"/>
    </row>
    <row r="1833" spans="58:73" ht="15">
      <c r="BF1833" s="17"/>
      <c r="BG1833" s="17"/>
      <c r="BH1833" s="17"/>
      <c r="BI1833" s="17"/>
      <c r="BJ1833" s="17"/>
      <c r="BK1833" s="17"/>
      <c r="BL1833" s="33"/>
      <c r="BM1833" s="33"/>
      <c r="BN1833" s="17"/>
      <c r="BO1833" s="17"/>
      <c r="BP1833" s="17"/>
      <c r="BQ1833" s="17"/>
      <c r="BR1833" s="17"/>
      <c r="BS1833" s="17"/>
      <c r="BT1833" s="33"/>
      <c r="BU1833" s="33"/>
    </row>
    <row r="1834" spans="58:73" ht="15">
      <c r="BF1834" s="17"/>
      <c r="BG1834" s="17"/>
      <c r="BH1834" s="17"/>
      <c r="BI1834" s="17"/>
      <c r="BJ1834" s="17"/>
      <c r="BK1834" s="17"/>
      <c r="BL1834" s="33"/>
      <c r="BM1834" s="33"/>
      <c r="BN1834" s="17"/>
      <c r="BO1834" s="17"/>
      <c r="BP1834" s="17"/>
      <c r="BQ1834" s="17"/>
      <c r="BR1834" s="17"/>
      <c r="BS1834" s="17"/>
      <c r="BT1834" s="33"/>
      <c r="BU1834" s="33"/>
    </row>
    <row r="1835" spans="58:73" ht="15">
      <c r="BF1835" s="17"/>
      <c r="BG1835" s="17"/>
      <c r="BH1835" s="17"/>
      <c r="BI1835" s="17"/>
      <c r="BJ1835" s="17"/>
      <c r="BK1835" s="17"/>
      <c r="BL1835" s="33"/>
      <c r="BM1835" s="33"/>
      <c r="BN1835" s="17"/>
      <c r="BO1835" s="17"/>
      <c r="BP1835" s="17"/>
      <c r="BQ1835" s="17"/>
      <c r="BR1835" s="17"/>
      <c r="BS1835" s="17"/>
      <c r="BT1835" s="33"/>
      <c r="BU1835" s="33"/>
    </row>
    <row r="1836" spans="58:73" ht="15">
      <c r="BF1836" s="17"/>
      <c r="BG1836" s="17"/>
      <c r="BH1836" s="17"/>
      <c r="BI1836" s="17"/>
      <c r="BJ1836" s="17"/>
      <c r="BK1836" s="17"/>
      <c r="BL1836" s="33"/>
      <c r="BM1836" s="33"/>
      <c r="BN1836" s="17"/>
      <c r="BO1836" s="17"/>
      <c r="BP1836" s="17"/>
      <c r="BQ1836" s="17"/>
      <c r="BR1836" s="17"/>
      <c r="BS1836" s="17"/>
      <c r="BT1836" s="33"/>
      <c r="BU1836" s="33"/>
    </row>
    <row r="1837" spans="58:73" ht="15">
      <c r="BF1837" s="17"/>
      <c r="BG1837" s="17"/>
      <c r="BH1837" s="17"/>
      <c r="BI1837" s="17"/>
      <c r="BJ1837" s="17"/>
      <c r="BK1837" s="17"/>
      <c r="BL1837" s="33"/>
      <c r="BM1837" s="33"/>
      <c r="BN1837" s="17"/>
      <c r="BO1837" s="17"/>
      <c r="BP1837" s="17"/>
      <c r="BQ1837" s="17"/>
      <c r="BR1837" s="17"/>
      <c r="BS1837" s="17"/>
      <c r="BT1837" s="33"/>
      <c r="BU1837" s="33"/>
    </row>
    <row r="1838" spans="58:73" ht="15">
      <c r="BF1838" s="17"/>
      <c r="BG1838" s="17"/>
      <c r="BH1838" s="17"/>
      <c r="BI1838" s="17"/>
      <c r="BJ1838" s="17"/>
      <c r="BK1838" s="17"/>
      <c r="BL1838" s="33"/>
      <c r="BM1838" s="33"/>
      <c r="BN1838" s="17"/>
      <c r="BO1838" s="17"/>
      <c r="BP1838" s="17"/>
      <c r="BQ1838" s="17"/>
      <c r="BR1838" s="17"/>
      <c r="BS1838" s="17"/>
      <c r="BT1838" s="33"/>
      <c r="BU1838" s="33"/>
    </row>
    <row r="1839" spans="58:73" ht="15">
      <c r="BF1839" s="17"/>
      <c r="BG1839" s="17"/>
      <c r="BH1839" s="17"/>
      <c r="BI1839" s="17"/>
      <c r="BJ1839" s="17"/>
      <c r="BK1839" s="17"/>
      <c r="BL1839" s="33"/>
      <c r="BM1839" s="33"/>
      <c r="BN1839" s="17"/>
      <c r="BO1839" s="17"/>
      <c r="BP1839" s="17"/>
      <c r="BQ1839" s="17"/>
      <c r="BR1839" s="17"/>
      <c r="BS1839" s="17"/>
      <c r="BT1839" s="33"/>
      <c r="BU1839" s="33"/>
    </row>
    <row r="1840" spans="58:73" ht="15">
      <c r="BF1840" s="17"/>
      <c r="BG1840" s="17"/>
      <c r="BH1840" s="17"/>
      <c r="BI1840" s="17"/>
      <c r="BJ1840" s="17"/>
      <c r="BK1840" s="17"/>
      <c r="BL1840" s="33"/>
      <c r="BM1840" s="33"/>
      <c r="BN1840" s="17"/>
      <c r="BO1840" s="17"/>
      <c r="BP1840" s="17"/>
      <c r="BQ1840" s="17"/>
      <c r="BR1840" s="17"/>
      <c r="BS1840" s="17"/>
      <c r="BT1840" s="33"/>
      <c r="BU1840" s="33"/>
    </row>
    <row r="1841" spans="58:73" ht="15">
      <c r="BF1841" s="17"/>
      <c r="BG1841" s="17"/>
      <c r="BH1841" s="17"/>
      <c r="BI1841" s="17"/>
      <c r="BJ1841" s="17"/>
      <c r="BK1841" s="17"/>
      <c r="BL1841" s="33"/>
      <c r="BM1841" s="33"/>
      <c r="BN1841" s="17"/>
      <c r="BO1841" s="17"/>
      <c r="BP1841" s="17"/>
      <c r="BQ1841" s="17"/>
      <c r="BR1841" s="17"/>
      <c r="BS1841" s="17"/>
      <c r="BT1841" s="33"/>
      <c r="BU1841" s="33"/>
    </row>
    <row r="1842" spans="58:73" ht="15">
      <c r="BF1842" s="17"/>
      <c r="BG1842" s="17"/>
      <c r="BH1842" s="17"/>
      <c r="BI1842" s="17"/>
      <c r="BJ1842" s="17"/>
      <c r="BK1842" s="17"/>
      <c r="BL1842" s="33"/>
      <c r="BM1842" s="33"/>
      <c r="BN1842" s="17"/>
      <c r="BO1842" s="17"/>
      <c r="BP1842" s="17"/>
      <c r="BQ1842" s="17"/>
      <c r="BR1842" s="17"/>
      <c r="BS1842" s="17"/>
      <c r="BT1842" s="33"/>
      <c r="BU1842" s="33"/>
    </row>
    <row r="1843" spans="58:73" ht="15">
      <c r="BF1843" s="17"/>
      <c r="BG1843" s="17"/>
      <c r="BH1843" s="17"/>
      <c r="BI1843" s="17"/>
      <c r="BJ1843" s="17"/>
      <c r="BK1843" s="17"/>
      <c r="BL1843" s="33"/>
      <c r="BM1843" s="33"/>
      <c r="BN1843" s="17"/>
      <c r="BO1843" s="17"/>
      <c r="BP1843" s="17"/>
      <c r="BQ1843" s="17"/>
      <c r="BR1843" s="17"/>
      <c r="BS1843" s="17"/>
      <c r="BT1843" s="33"/>
      <c r="BU1843" s="33"/>
    </row>
    <row r="1844" spans="58:73" ht="15">
      <c r="BF1844" s="17"/>
      <c r="BG1844" s="17"/>
      <c r="BH1844" s="17"/>
      <c r="BI1844" s="17"/>
      <c r="BJ1844" s="17"/>
      <c r="BK1844" s="17"/>
      <c r="BL1844" s="33"/>
      <c r="BM1844" s="33"/>
      <c r="BN1844" s="17"/>
      <c r="BO1844" s="17"/>
      <c r="BP1844" s="17"/>
      <c r="BQ1844" s="17"/>
      <c r="BR1844" s="17"/>
      <c r="BS1844" s="17"/>
      <c r="BT1844" s="33"/>
      <c r="BU1844" s="33"/>
    </row>
    <row r="1845" spans="58:73" ht="15">
      <c r="BF1845" s="17"/>
      <c r="BG1845" s="17"/>
      <c r="BH1845" s="17"/>
      <c r="BI1845" s="17"/>
      <c r="BJ1845" s="17"/>
      <c r="BK1845" s="17"/>
      <c r="BL1845" s="33"/>
      <c r="BM1845" s="33"/>
      <c r="BN1845" s="17"/>
      <c r="BO1845" s="17"/>
      <c r="BP1845" s="17"/>
      <c r="BQ1845" s="17"/>
      <c r="BR1845" s="17"/>
      <c r="BS1845" s="17"/>
      <c r="BT1845" s="33"/>
      <c r="BU1845" s="33"/>
    </row>
    <row r="1846" spans="58:73" ht="15">
      <c r="BF1846" s="17"/>
      <c r="BG1846" s="17"/>
      <c r="BH1846" s="17"/>
      <c r="BI1846" s="17"/>
      <c r="BJ1846" s="17"/>
      <c r="BK1846" s="17"/>
      <c r="BL1846" s="33"/>
      <c r="BM1846" s="33"/>
      <c r="BN1846" s="17"/>
      <c r="BO1846" s="17"/>
      <c r="BP1846" s="17"/>
      <c r="BQ1846" s="17"/>
      <c r="BR1846" s="17"/>
      <c r="BS1846" s="17"/>
      <c r="BT1846" s="33"/>
      <c r="BU1846" s="33"/>
    </row>
    <row r="1847" spans="58:73" ht="15">
      <c r="BF1847" s="17"/>
      <c r="BG1847" s="17"/>
      <c r="BH1847" s="17"/>
      <c r="BI1847" s="17"/>
      <c r="BJ1847" s="17"/>
      <c r="BK1847" s="17"/>
      <c r="BL1847" s="33"/>
      <c r="BM1847" s="33"/>
      <c r="BN1847" s="17"/>
      <c r="BO1847" s="17"/>
      <c r="BP1847" s="17"/>
      <c r="BQ1847" s="17"/>
      <c r="BR1847" s="17"/>
      <c r="BS1847" s="17"/>
      <c r="BT1847" s="33"/>
      <c r="BU1847" s="33"/>
    </row>
    <row r="1848" spans="58:73" ht="15">
      <c r="BF1848" s="17"/>
      <c r="BG1848" s="17"/>
      <c r="BH1848" s="17"/>
      <c r="BI1848" s="17"/>
      <c r="BJ1848" s="17"/>
      <c r="BK1848" s="17"/>
      <c r="BL1848" s="33"/>
      <c r="BM1848" s="33"/>
      <c r="BN1848" s="17"/>
      <c r="BO1848" s="17"/>
      <c r="BP1848" s="17"/>
      <c r="BQ1848" s="17"/>
      <c r="BR1848" s="17"/>
      <c r="BS1848" s="17"/>
      <c r="BT1848" s="33"/>
      <c r="BU1848" s="33"/>
    </row>
    <row r="1849" spans="58:73" ht="15">
      <c r="BF1849" s="17"/>
      <c r="BG1849" s="17"/>
      <c r="BH1849" s="17"/>
      <c r="BI1849" s="17"/>
      <c r="BJ1849" s="17"/>
      <c r="BK1849" s="17"/>
      <c r="BL1849" s="33"/>
      <c r="BM1849" s="33"/>
      <c r="BN1849" s="17"/>
      <c r="BO1849" s="17"/>
      <c r="BP1849" s="17"/>
      <c r="BQ1849" s="17"/>
      <c r="BR1849" s="17"/>
      <c r="BS1849" s="17"/>
      <c r="BT1849" s="33"/>
      <c r="BU1849" s="33"/>
    </row>
    <row r="1850" spans="58:73" ht="15">
      <c r="BF1850" s="17"/>
      <c r="BG1850" s="17"/>
      <c r="BH1850" s="17"/>
      <c r="BI1850" s="17"/>
      <c r="BJ1850" s="17"/>
      <c r="BK1850" s="17"/>
      <c r="BL1850" s="33"/>
      <c r="BM1850" s="33"/>
      <c r="BN1850" s="17"/>
      <c r="BO1850" s="17"/>
      <c r="BP1850" s="17"/>
      <c r="BQ1850" s="17"/>
      <c r="BR1850" s="17"/>
      <c r="BS1850" s="17"/>
      <c r="BT1850" s="33"/>
      <c r="BU1850" s="33"/>
    </row>
    <row r="1851" spans="58:73" ht="15">
      <c r="BF1851" s="17"/>
      <c r="BG1851" s="17"/>
      <c r="BH1851" s="17"/>
      <c r="BI1851" s="17"/>
      <c r="BJ1851" s="17"/>
      <c r="BK1851" s="17"/>
      <c r="BL1851" s="33"/>
      <c r="BM1851" s="33"/>
      <c r="BN1851" s="17"/>
      <c r="BO1851" s="17"/>
      <c r="BP1851" s="17"/>
      <c r="BQ1851" s="17"/>
      <c r="BR1851" s="17"/>
      <c r="BS1851" s="17"/>
      <c r="BT1851" s="33"/>
      <c r="BU1851" s="33"/>
    </row>
    <row r="1852" spans="58:73" ht="15">
      <c r="BF1852" s="17"/>
      <c r="BG1852" s="17"/>
      <c r="BH1852" s="17"/>
      <c r="BI1852" s="17"/>
      <c r="BJ1852" s="17"/>
      <c r="BK1852" s="17"/>
      <c r="BL1852" s="33"/>
      <c r="BM1852" s="33"/>
      <c r="BN1852" s="17"/>
      <c r="BO1852" s="17"/>
      <c r="BP1852" s="17"/>
      <c r="BQ1852" s="17"/>
      <c r="BR1852" s="17"/>
      <c r="BS1852" s="17"/>
      <c r="BT1852" s="33"/>
      <c r="BU1852" s="33"/>
    </row>
    <row r="1853" spans="58:73" ht="15">
      <c r="BF1853" s="17"/>
      <c r="BG1853" s="17"/>
      <c r="BH1853" s="17"/>
      <c r="BI1853" s="17"/>
      <c r="BJ1853" s="17"/>
      <c r="BK1853" s="17"/>
      <c r="BL1853" s="33"/>
      <c r="BM1853" s="33"/>
      <c r="BN1853" s="17"/>
      <c r="BO1853" s="17"/>
      <c r="BP1853" s="17"/>
      <c r="BQ1853" s="17"/>
      <c r="BR1853" s="17"/>
      <c r="BS1853" s="17"/>
      <c r="BT1853" s="33"/>
      <c r="BU1853" s="33"/>
    </row>
    <row r="1854" spans="58:73" ht="15">
      <c r="BF1854" s="17"/>
      <c r="BG1854" s="17"/>
      <c r="BH1854" s="17"/>
      <c r="BI1854" s="17"/>
      <c r="BJ1854" s="17"/>
      <c r="BK1854" s="17"/>
      <c r="BL1854" s="33"/>
      <c r="BM1854" s="33"/>
      <c r="BN1854" s="17"/>
      <c r="BO1854" s="17"/>
      <c r="BP1854" s="17"/>
      <c r="BQ1854" s="17"/>
      <c r="BR1854" s="17"/>
      <c r="BS1854" s="17"/>
      <c r="BT1854" s="33"/>
      <c r="BU1854" s="33"/>
    </row>
    <row r="1855" spans="58:73" ht="15">
      <c r="BF1855" s="17"/>
      <c r="BG1855" s="17"/>
      <c r="BH1855" s="17"/>
      <c r="BI1855" s="17"/>
      <c r="BJ1855" s="17"/>
      <c r="BK1855" s="17"/>
      <c r="BL1855" s="33"/>
      <c r="BM1855" s="33"/>
      <c r="BN1855" s="17"/>
      <c r="BO1855" s="17"/>
      <c r="BP1855" s="17"/>
      <c r="BQ1855" s="17"/>
      <c r="BR1855" s="17"/>
      <c r="BS1855" s="17"/>
      <c r="BT1855" s="33"/>
      <c r="BU1855" s="33"/>
    </row>
    <row r="1856" spans="58:73" ht="15">
      <c r="BF1856" s="17"/>
      <c r="BG1856" s="17"/>
      <c r="BH1856" s="17"/>
      <c r="BI1856" s="17"/>
      <c r="BJ1856" s="17"/>
      <c r="BK1856" s="17"/>
      <c r="BL1856" s="33"/>
      <c r="BM1856" s="33"/>
      <c r="BN1856" s="17"/>
      <c r="BO1856" s="17"/>
      <c r="BP1856" s="17"/>
      <c r="BQ1856" s="17"/>
      <c r="BR1856" s="17"/>
      <c r="BS1856" s="17"/>
      <c r="BT1856" s="33"/>
      <c r="BU1856" s="33"/>
    </row>
    <row r="1857" spans="58:73" ht="15">
      <c r="BF1857" s="17"/>
      <c r="BG1857" s="17"/>
      <c r="BH1857" s="17"/>
      <c r="BI1857" s="17"/>
      <c r="BJ1857" s="17"/>
      <c r="BK1857" s="17"/>
      <c r="BL1857" s="33"/>
      <c r="BM1857" s="33"/>
      <c r="BN1857" s="17"/>
      <c r="BO1857" s="17"/>
      <c r="BP1857" s="17"/>
      <c r="BQ1857" s="17"/>
      <c r="BR1857" s="17"/>
      <c r="BS1857" s="17"/>
      <c r="BT1857" s="33"/>
      <c r="BU1857" s="33"/>
    </row>
    <row r="1858" spans="58:73" ht="15">
      <c r="BF1858" s="17"/>
      <c r="BG1858" s="17"/>
      <c r="BH1858" s="17"/>
      <c r="BI1858" s="17"/>
      <c r="BJ1858" s="17"/>
      <c r="BK1858" s="17"/>
      <c r="BL1858" s="33"/>
      <c r="BM1858" s="33"/>
      <c r="BN1858" s="17"/>
      <c r="BO1858" s="17"/>
      <c r="BP1858" s="17"/>
      <c r="BQ1858" s="17"/>
      <c r="BR1858" s="17"/>
      <c r="BS1858" s="17"/>
      <c r="BT1858" s="33"/>
      <c r="BU1858" s="33"/>
    </row>
    <row r="1859" spans="58:73" ht="15">
      <c r="BF1859" s="17"/>
      <c r="BG1859" s="17"/>
      <c r="BH1859" s="17"/>
      <c r="BI1859" s="17"/>
      <c r="BJ1859" s="17"/>
      <c r="BK1859" s="17"/>
      <c r="BL1859" s="33"/>
      <c r="BM1859" s="33"/>
      <c r="BN1859" s="17"/>
      <c r="BO1859" s="17"/>
      <c r="BP1859" s="17"/>
      <c r="BQ1859" s="17"/>
      <c r="BR1859" s="17"/>
      <c r="BS1859" s="17"/>
      <c r="BT1859" s="33"/>
      <c r="BU1859" s="33"/>
    </row>
    <row r="1860" spans="58:73" ht="15">
      <c r="BF1860" s="17"/>
      <c r="BG1860" s="17"/>
      <c r="BH1860" s="17"/>
      <c r="BI1860" s="17"/>
      <c r="BJ1860" s="17"/>
      <c r="BK1860" s="17"/>
      <c r="BL1860" s="33"/>
      <c r="BM1860" s="33"/>
      <c r="BN1860" s="17"/>
      <c r="BO1860" s="17"/>
      <c r="BP1860" s="17"/>
      <c r="BQ1860" s="17"/>
      <c r="BR1860" s="17"/>
      <c r="BS1860" s="17"/>
      <c r="BT1860" s="33"/>
      <c r="BU1860" s="33"/>
    </row>
    <row r="1861" spans="58:73" ht="15">
      <c r="BF1861" s="17"/>
      <c r="BG1861" s="17"/>
      <c r="BH1861" s="17"/>
      <c r="BI1861" s="17"/>
      <c r="BJ1861" s="17"/>
      <c r="BK1861" s="17"/>
      <c r="BL1861" s="33"/>
      <c r="BM1861" s="33"/>
      <c r="BN1861" s="17"/>
      <c r="BO1861" s="17"/>
      <c r="BP1861" s="17"/>
      <c r="BQ1861" s="17"/>
      <c r="BR1861" s="17"/>
      <c r="BS1861" s="17"/>
      <c r="BT1861" s="33"/>
      <c r="BU1861" s="33"/>
    </row>
    <row r="1862" spans="58:73" ht="15">
      <c r="BF1862" s="17"/>
      <c r="BG1862" s="17"/>
      <c r="BH1862" s="17"/>
      <c r="BI1862" s="17"/>
      <c r="BJ1862" s="17"/>
      <c r="BK1862" s="17"/>
      <c r="BL1862" s="33"/>
      <c r="BM1862" s="33"/>
      <c r="BN1862" s="17"/>
      <c r="BO1862" s="17"/>
      <c r="BP1862" s="17"/>
      <c r="BQ1862" s="17"/>
      <c r="BR1862" s="17"/>
      <c r="BS1862" s="17"/>
      <c r="BT1862" s="33"/>
      <c r="BU1862" s="33"/>
    </row>
    <row r="1863" spans="58:73" ht="15">
      <c r="BF1863" s="17"/>
      <c r="BG1863" s="17"/>
      <c r="BH1863" s="17"/>
      <c r="BI1863" s="17"/>
      <c r="BJ1863" s="17"/>
      <c r="BK1863" s="17"/>
      <c r="BL1863" s="33"/>
      <c r="BM1863" s="33"/>
      <c r="BN1863" s="17"/>
      <c r="BO1863" s="17"/>
      <c r="BP1863" s="17"/>
      <c r="BQ1863" s="17"/>
      <c r="BR1863" s="17"/>
      <c r="BS1863" s="17"/>
      <c r="BT1863" s="33"/>
      <c r="BU1863" s="33"/>
    </row>
    <row r="1864" spans="58:73" ht="15">
      <c r="BF1864" s="17"/>
      <c r="BG1864" s="17"/>
      <c r="BH1864" s="17"/>
      <c r="BI1864" s="17"/>
      <c r="BJ1864" s="17"/>
      <c r="BK1864" s="17"/>
      <c r="BL1864" s="33"/>
      <c r="BM1864" s="33"/>
      <c r="BN1864" s="17"/>
      <c r="BO1864" s="17"/>
      <c r="BP1864" s="17"/>
      <c r="BQ1864" s="17"/>
      <c r="BR1864" s="17"/>
      <c r="BS1864" s="17"/>
      <c r="BT1864" s="33"/>
      <c r="BU1864" s="33"/>
    </row>
    <row r="1865" spans="58:73" ht="15">
      <c r="BF1865" s="17"/>
      <c r="BG1865" s="17"/>
      <c r="BH1865" s="17"/>
      <c r="BI1865" s="17"/>
      <c r="BJ1865" s="17"/>
      <c r="BK1865" s="17"/>
      <c r="BL1865" s="33"/>
      <c r="BM1865" s="33"/>
      <c r="BN1865" s="17"/>
      <c r="BO1865" s="17"/>
      <c r="BP1865" s="17"/>
      <c r="BQ1865" s="17"/>
      <c r="BR1865" s="17"/>
      <c r="BS1865" s="17"/>
      <c r="BT1865" s="33"/>
      <c r="BU1865" s="33"/>
    </row>
    <row r="1866" spans="58:73" ht="15">
      <c r="BF1866" s="17"/>
      <c r="BG1866" s="17"/>
      <c r="BH1866" s="17"/>
      <c r="BI1866" s="17"/>
      <c r="BJ1866" s="17"/>
      <c r="BK1866" s="17"/>
      <c r="BL1866" s="33"/>
      <c r="BM1866" s="33"/>
      <c r="BN1866" s="17"/>
      <c r="BO1866" s="17"/>
      <c r="BP1866" s="17"/>
      <c r="BQ1866" s="17"/>
      <c r="BR1866" s="17"/>
      <c r="BS1866" s="17"/>
      <c r="BT1866" s="33"/>
      <c r="BU1866" s="33"/>
    </row>
    <row r="1867" spans="58:73" ht="15">
      <c r="BF1867" s="17"/>
      <c r="BG1867" s="17"/>
      <c r="BH1867" s="17"/>
      <c r="BI1867" s="17"/>
      <c r="BJ1867" s="17"/>
      <c r="BK1867" s="17"/>
      <c r="BL1867" s="33"/>
      <c r="BM1867" s="33"/>
      <c r="BN1867" s="17"/>
      <c r="BO1867" s="17"/>
      <c r="BP1867" s="17"/>
      <c r="BQ1867" s="17"/>
      <c r="BR1867" s="17"/>
      <c r="BS1867" s="17"/>
      <c r="BT1867" s="33"/>
      <c r="BU1867" s="33"/>
    </row>
    <row r="1868" spans="58:73" ht="15">
      <c r="BF1868" s="17"/>
      <c r="BG1868" s="17"/>
      <c r="BH1868" s="17"/>
      <c r="BI1868" s="17"/>
      <c r="BJ1868" s="17"/>
      <c r="BK1868" s="17"/>
      <c r="BL1868" s="33"/>
      <c r="BM1868" s="33"/>
      <c r="BN1868" s="17"/>
      <c r="BO1868" s="17"/>
      <c r="BP1868" s="17"/>
      <c r="BQ1868" s="17"/>
      <c r="BR1868" s="17"/>
      <c r="BS1868" s="17"/>
      <c r="BT1868" s="33"/>
      <c r="BU1868" s="33"/>
    </row>
    <row r="1869" spans="58:73" ht="15">
      <c r="BF1869" s="17"/>
      <c r="BG1869" s="17"/>
      <c r="BH1869" s="17"/>
      <c r="BI1869" s="17"/>
      <c r="BJ1869" s="17"/>
      <c r="BK1869" s="17"/>
      <c r="BL1869" s="33"/>
      <c r="BM1869" s="33"/>
      <c r="BN1869" s="17"/>
      <c r="BO1869" s="17"/>
      <c r="BP1869" s="17"/>
      <c r="BQ1869" s="17"/>
      <c r="BR1869" s="17"/>
      <c r="BS1869" s="17"/>
      <c r="BT1869" s="33"/>
      <c r="BU1869" s="33"/>
    </row>
    <row r="1870" spans="58:73" ht="15">
      <c r="BF1870" s="17"/>
      <c r="BG1870" s="17"/>
      <c r="BH1870" s="17"/>
      <c r="BI1870" s="17"/>
      <c r="BJ1870" s="17"/>
      <c r="BK1870" s="17"/>
      <c r="BL1870" s="33"/>
      <c r="BM1870" s="33"/>
      <c r="BN1870" s="17"/>
      <c r="BO1870" s="17"/>
      <c r="BP1870" s="17"/>
      <c r="BQ1870" s="17"/>
      <c r="BR1870" s="17"/>
      <c r="BS1870" s="17"/>
      <c r="BT1870" s="33"/>
      <c r="BU1870" s="33"/>
    </row>
    <row r="1871" spans="58:73" ht="15">
      <c r="BF1871" s="17"/>
      <c r="BG1871" s="17"/>
      <c r="BH1871" s="17"/>
      <c r="BI1871" s="17"/>
      <c r="BJ1871" s="17"/>
      <c r="BK1871" s="17"/>
      <c r="BL1871" s="33"/>
      <c r="BM1871" s="33"/>
      <c r="BN1871" s="17"/>
      <c r="BO1871" s="17"/>
      <c r="BP1871" s="17"/>
      <c r="BQ1871" s="17"/>
      <c r="BR1871" s="17"/>
      <c r="BS1871" s="17"/>
      <c r="BT1871" s="33"/>
      <c r="BU1871" s="33"/>
    </row>
    <row r="1872" spans="58:73" ht="15">
      <c r="BF1872" s="17"/>
      <c r="BG1872" s="17"/>
      <c r="BH1872" s="17"/>
      <c r="BI1872" s="17"/>
      <c r="BJ1872" s="17"/>
      <c r="BK1872" s="17"/>
      <c r="BL1872" s="33"/>
      <c r="BM1872" s="33"/>
      <c r="BN1872" s="17"/>
      <c r="BO1872" s="17"/>
      <c r="BP1872" s="17"/>
      <c r="BQ1872" s="17"/>
      <c r="BR1872" s="17"/>
      <c r="BS1872" s="17"/>
      <c r="BT1872" s="33"/>
      <c r="BU1872" s="33"/>
    </row>
    <row r="1873" spans="58:73" ht="15">
      <c r="BF1873" s="17"/>
      <c r="BG1873" s="17"/>
      <c r="BH1873" s="17"/>
      <c r="BI1873" s="17"/>
      <c r="BJ1873" s="17"/>
      <c r="BK1873" s="17"/>
      <c r="BL1873" s="33"/>
      <c r="BM1873" s="33"/>
      <c r="BN1873" s="17"/>
      <c r="BO1873" s="17"/>
      <c r="BP1873" s="17"/>
      <c r="BQ1873" s="17"/>
      <c r="BR1873" s="17"/>
      <c r="BS1873" s="17"/>
      <c r="BT1873" s="33"/>
      <c r="BU1873" s="33"/>
    </row>
    <row r="1874" spans="58:73" ht="15">
      <c r="BF1874" s="17"/>
      <c r="BG1874" s="17"/>
      <c r="BH1874" s="17"/>
      <c r="BI1874" s="17"/>
      <c r="BJ1874" s="17"/>
      <c r="BK1874" s="17"/>
      <c r="BL1874" s="33"/>
      <c r="BM1874" s="33"/>
      <c r="BN1874" s="17"/>
      <c r="BO1874" s="17"/>
      <c r="BP1874" s="17"/>
      <c r="BQ1874" s="17"/>
      <c r="BR1874" s="17"/>
      <c r="BS1874" s="17"/>
      <c r="BT1874" s="33"/>
      <c r="BU1874" s="33"/>
    </row>
    <row r="1875" spans="58:73" ht="15">
      <c r="BF1875" s="17"/>
      <c r="BG1875" s="17"/>
      <c r="BH1875" s="17"/>
      <c r="BI1875" s="17"/>
      <c r="BJ1875" s="17"/>
      <c r="BK1875" s="17"/>
      <c r="BL1875" s="33"/>
      <c r="BM1875" s="33"/>
      <c r="BN1875" s="17"/>
      <c r="BO1875" s="17"/>
      <c r="BP1875" s="17"/>
      <c r="BQ1875" s="17"/>
      <c r="BR1875" s="17"/>
      <c r="BS1875" s="17"/>
      <c r="BT1875" s="33"/>
      <c r="BU1875" s="33"/>
    </row>
    <row r="1876" spans="58:73" ht="15">
      <c r="BF1876" s="17"/>
      <c r="BG1876" s="17"/>
      <c r="BH1876" s="17"/>
      <c r="BI1876" s="17"/>
      <c r="BJ1876" s="17"/>
      <c r="BK1876" s="17"/>
      <c r="BL1876" s="33"/>
      <c r="BM1876" s="33"/>
      <c r="BN1876" s="17"/>
      <c r="BO1876" s="17"/>
      <c r="BP1876" s="17"/>
      <c r="BQ1876" s="17"/>
      <c r="BR1876" s="17"/>
      <c r="BS1876" s="17"/>
      <c r="BT1876" s="33"/>
      <c r="BU1876" s="33"/>
    </row>
    <row r="1877" spans="58:73" ht="15">
      <c r="BF1877" s="17"/>
      <c r="BG1877" s="17"/>
      <c r="BH1877" s="17"/>
      <c r="BI1877" s="17"/>
      <c r="BJ1877" s="17"/>
      <c r="BK1877" s="17"/>
      <c r="BL1877" s="33"/>
      <c r="BM1877" s="33"/>
      <c r="BN1877" s="17"/>
      <c r="BO1877" s="17"/>
      <c r="BP1877" s="17"/>
      <c r="BQ1877" s="17"/>
      <c r="BR1877" s="17"/>
      <c r="BS1877" s="17"/>
      <c r="BT1877" s="33"/>
      <c r="BU1877" s="33"/>
    </row>
    <row r="1878" spans="58:73" ht="15">
      <c r="BF1878" s="17"/>
      <c r="BG1878" s="17"/>
      <c r="BH1878" s="17"/>
      <c r="BI1878" s="17"/>
      <c r="BJ1878" s="17"/>
      <c r="BK1878" s="17"/>
      <c r="BL1878" s="33"/>
      <c r="BM1878" s="33"/>
      <c r="BN1878" s="17"/>
      <c r="BO1878" s="17"/>
      <c r="BP1878" s="17"/>
      <c r="BQ1878" s="17"/>
      <c r="BR1878" s="17"/>
      <c r="BS1878" s="17"/>
      <c r="BT1878" s="33"/>
      <c r="BU1878" s="33"/>
    </row>
    <row r="1879" spans="58:73" ht="15">
      <c r="BF1879" s="17"/>
      <c r="BG1879" s="17"/>
      <c r="BH1879" s="17"/>
      <c r="BI1879" s="17"/>
      <c r="BJ1879" s="17"/>
      <c r="BK1879" s="17"/>
      <c r="BL1879" s="33"/>
      <c r="BM1879" s="33"/>
      <c r="BN1879" s="17"/>
      <c r="BO1879" s="17"/>
      <c r="BP1879" s="17"/>
      <c r="BQ1879" s="17"/>
      <c r="BR1879" s="17"/>
      <c r="BS1879" s="17"/>
      <c r="BT1879" s="33"/>
      <c r="BU1879" s="33"/>
    </row>
    <row r="1880" spans="58:73" ht="15">
      <c r="BF1880" s="17"/>
      <c r="BG1880" s="17"/>
      <c r="BH1880" s="17"/>
      <c r="BI1880" s="17"/>
      <c r="BJ1880" s="17"/>
      <c r="BK1880" s="17"/>
      <c r="BL1880" s="33"/>
      <c r="BM1880" s="33"/>
      <c r="BN1880" s="17"/>
      <c r="BO1880" s="17"/>
      <c r="BP1880" s="17"/>
      <c r="BQ1880" s="17"/>
      <c r="BR1880" s="17"/>
      <c r="BS1880" s="17"/>
      <c r="BT1880" s="33"/>
      <c r="BU1880" s="33"/>
    </row>
    <row r="1881" spans="58:73" ht="15">
      <c r="BF1881" s="17"/>
      <c r="BG1881" s="17"/>
      <c r="BH1881" s="17"/>
      <c r="BI1881" s="17"/>
      <c r="BJ1881" s="17"/>
      <c r="BK1881" s="17"/>
      <c r="BL1881" s="33"/>
      <c r="BM1881" s="33"/>
      <c r="BN1881" s="17"/>
      <c r="BO1881" s="17"/>
      <c r="BP1881" s="17"/>
      <c r="BQ1881" s="17"/>
      <c r="BR1881" s="17"/>
      <c r="BS1881" s="17"/>
      <c r="BT1881" s="33"/>
      <c r="BU1881" s="33"/>
    </row>
    <row r="1882" spans="58:73" ht="15">
      <c r="BF1882" s="17"/>
      <c r="BG1882" s="17"/>
      <c r="BH1882" s="17"/>
      <c r="BI1882" s="17"/>
      <c r="BJ1882" s="17"/>
      <c r="BK1882" s="17"/>
      <c r="BL1882" s="33"/>
      <c r="BM1882" s="33"/>
      <c r="BN1882" s="17"/>
      <c r="BO1882" s="17"/>
      <c r="BP1882" s="17"/>
      <c r="BQ1882" s="17"/>
      <c r="BR1882" s="17"/>
      <c r="BS1882" s="17"/>
      <c r="BT1882" s="33"/>
      <c r="BU1882" s="33"/>
    </row>
    <row r="1883" spans="58:73" ht="15">
      <c r="BF1883" s="17"/>
      <c r="BG1883" s="17"/>
      <c r="BH1883" s="17"/>
      <c r="BI1883" s="17"/>
      <c r="BJ1883" s="17"/>
      <c r="BK1883" s="17"/>
      <c r="BL1883" s="33"/>
      <c r="BM1883" s="33"/>
      <c r="BN1883" s="17"/>
      <c r="BO1883" s="17"/>
      <c r="BP1883" s="17"/>
      <c r="BQ1883" s="17"/>
      <c r="BR1883" s="17"/>
      <c r="BS1883" s="17"/>
      <c r="BT1883" s="33"/>
      <c r="BU1883" s="33"/>
    </row>
    <row r="1884" spans="58:73" ht="15">
      <c r="BF1884" s="17"/>
      <c r="BG1884" s="17"/>
      <c r="BH1884" s="17"/>
      <c r="BI1884" s="17"/>
      <c r="BJ1884" s="17"/>
      <c r="BK1884" s="17"/>
      <c r="BL1884" s="33"/>
      <c r="BM1884" s="33"/>
      <c r="BN1884" s="17"/>
      <c r="BO1884" s="17"/>
      <c r="BP1884" s="17"/>
      <c r="BQ1884" s="17"/>
      <c r="BR1884" s="17"/>
      <c r="BS1884" s="17"/>
      <c r="BT1884" s="33"/>
      <c r="BU1884" s="33"/>
    </row>
    <row r="1885" spans="58:73" ht="15">
      <c r="BF1885" s="17"/>
      <c r="BG1885" s="17"/>
      <c r="BH1885" s="17"/>
      <c r="BI1885" s="17"/>
      <c r="BJ1885" s="17"/>
      <c r="BK1885" s="17"/>
      <c r="BL1885" s="33"/>
      <c r="BM1885" s="33"/>
      <c r="BN1885" s="17"/>
      <c r="BO1885" s="17"/>
      <c r="BP1885" s="17"/>
      <c r="BQ1885" s="17"/>
      <c r="BR1885" s="17"/>
      <c r="BS1885" s="17"/>
      <c r="BT1885" s="33"/>
      <c r="BU1885" s="33"/>
    </row>
    <row r="1886" spans="58:73" ht="15">
      <c r="BF1886" s="17"/>
      <c r="BG1886" s="17"/>
      <c r="BH1886" s="17"/>
      <c r="BI1886" s="17"/>
      <c r="BJ1886" s="17"/>
      <c r="BK1886" s="17"/>
      <c r="BL1886" s="33"/>
      <c r="BM1886" s="33"/>
      <c r="BN1886" s="17"/>
      <c r="BO1886" s="17"/>
      <c r="BP1886" s="17"/>
      <c r="BQ1886" s="17"/>
      <c r="BR1886" s="17"/>
      <c r="BS1886" s="17"/>
      <c r="BT1886" s="33"/>
      <c r="BU1886" s="33"/>
    </row>
    <row r="1887" spans="58:73" ht="15">
      <c r="BF1887" s="17"/>
      <c r="BG1887" s="17"/>
      <c r="BH1887" s="17"/>
      <c r="BI1887" s="17"/>
      <c r="BJ1887" s="17"/>
      <c r="BK1887" s="17"/>
      <c r="BL1887" s="33"/>
      <c r="BM1887" s="33"/>
      <c r="BN1887" s="17"/>
      <c r="BO1887" s="17"/>
      <c r="BP1887" s="17"/>
      <c r="BQ1887" s="17"/>
      <c r="BR1887" s="17"/>
      <c r="BS1887" s="17"/>
      <c r="BT1887" s="33"/>
      <c r="BU1887" s="33"/>
    </row>
    <row r="1888" spans="58:73" ht="15">
      <c r="BF1888" s="17"/>
      <c r="BG1888" s="17"/>
      <c r="BH1888" s="17"/>
      <c r="BI1888" s="17"/>
      <c r="BJ1888" s="17"/>
      <c r="BK1888" s="17"/>
      <c r="BL1888" s="33"/>
      <c r="BM1888" s="33"/>
      <c r="BN1888" s="17"/>
      <c r="BO1888" s="17"/>
      <c r="BP1888" s="17"/>
      <c r="BQ1888" s="17"/>
      <c r="BR1888" s="17"/>
      <c r="BS1888" s="17"/>
      <c r="BT1888" s="33"/>
      <c r="BU1888" s="33"/>
    </row>
    <row r="1889" spans="58:73" ht="15">
      <c r="BF1889" s="17"/>
      <c r="BG1889" s="17"/>
      <c r="BH1889" s="17"/>
      <c r="BI1889" s="17"/>
      <c r="BJ1889" s="17"/>
      <c r="BK1889" s="17"/>
      <c r="BL1889" s="33"/>
      <c r="BM1889" s="33"/>
      <c r="BN1889" s="17"/>
      <c r="BO1889" s="17"/>
      <c r="BP1889" s="17"/>
      <c r="BQ1889" s="17"/>
      <c r="BR1889" s="17"/>
      <c r="BS1889" s="17"/>
      <c r="BT1889" s="33"/>
      <c r="BU1889" s="33"/>
    </row>
    <row r="1890" spans="58:73" ht="15">
      <c r="BF1890" s="17"/>
      <c r="BG1890" s="17"/>
      <c r="BH1890" s="17"/>
      <c r="BI1890" s="17"/>
      <c r="BJ1890" s="17"/>
      <c r="BK1890" s="17"/>
      <c r="BL1890" s="33"/>
      <c r="BM1890" s="33"/>
      <c r="BN1890" s="17"/>
      <c r="BO1890" s="17"/>
      <c r="BP1890" s="17"/>
      <c r="BQ1890" s="17"/>
      <c r="BR1890" s="17"/>
      <c r="BS1890" s="17"/>
      <c r="BT1890" s="33"/>
      <c r="BU1890" s="33"/>
    </row>
    <row r="1891" spans="58:73" ht="15">
      <c r="BF1891" s="17"/>
      <c r="BG1891" s="17"/>
      <c r="BH1891" s="17"/>
      <c r="BI1891" s="17"/>
      <c r="BJ1891" s="17"/>
      <c r="BK1891" s="17"/>
      <c r="BL1891" s="33"/>
      <c r="BM1891" s="33"/>
      <c r="BN1891" s="17"/>
      <c r="BO1891" s="17"/>
      <c r="BP1891" s="17"/>
      <c r="BQ1891" s="17"/>
      <c r="BR1891" s="17"/>
      <c r="BS1891" s="17"/>
      <c r="BT1891" s="33"/>
      <c r="BU1891" s="33"/>
    </row>
    <row r="1892" spans="58:73" ht="15">
      <c r="BF1892" s="17"/>
      <c r="BG1892" s="17"/>
      <c r="BH1892" s="17"/>
      <c r="BI1892" s="17"/>
      <c r="BJ1892" s="17"/>
      <c r="BK1892" s="17"/>
      <c r="BL1892" s="33"/>
      <c r="BM1892" s="33"/>
      <c r="BN1892" s="17"/>
      <c r="BO1892" s="17"/>
      <c r="BP1892" s="17"/>
      <c r="BQ1892" s="17"/>
      <c r="BR1892" s="17"/>
      <c r="BS1892" s="17"/>
      <c r="BT1892" s="33"/>
      <c r="BU1892" s="33"/>
    </row>
    <row r="1893" spans="58:73" ht="15">
      <c r="BF1893" s="17"/>
      <c r="BG1893" s="17"/>
      <c r="BH1893" s="17"/>
      <c r="BI1893" s="17"/>
      <c r="BJ1893" s="17"/>
      <c r="BK1893" s="17"/>
      <c r="BL1893" s="33"/>
      <c r="BM1893" s="33"/>
      <c r="BN1893" s="17"/>
      <c r="BO1893" s="17"/>
      <c r="BP1893" s="17"/>
      <c r="BQ1893" s="17"/>
      <c r="BR1893" s="17"/>
      <c r="BS1893" s="17"/>
      <c r="BT1893" s="33"/>
      <c r="BU1893" s="33"/>
    </row>
    <row r="1894" spans="58:73" ht="15">
      <c r="BF1894" s="17"/>
      <c r="BG1894" s="17"/>
      <c r="BH1894" s="17"/>
      <c r="BI1894" s="17"/>
      <c r="BJ1894" s="17"/>
      <c r="BK1894" s="17"/>
      <c r="BL1894" s="33"/>
      <c r="BM1894" s="33"/>
      <c r="BN1894" s="17"/>
      <c r="BO1894" s="17"/>
      <c r="BP1894" s="17"/>
      <c r="BQ1894" s="17"/>
      <c r="BR1894" s="17"/>
      <c r="BS1894" s="17"/>
      <c r="BT1894" s="33"/>
      <c r="BU1894" s="33"/>
    </row>
    <row r="1895" spans="58:73" ht="15">
      <c r="BF1895" s="17"/>
      <c r="BG1895" s="17"/>
      <c r="BH1895" s="17"/>
      <c r="BI1895" s="17"/>
      <c r="BJ1895" s="17"/>
      <c r="BK1895" s="17"/>
      <c r="BL1895" s="33"/>
      <c r="BM1895" s="33"/>
      <c r="BN1895" s="17"/>
      <c r="BO1895" s="17"/>
      <c r="BP1895" s="17"/>
      <c r="BQ1895" s="17"/>
      <c r="BR1895" s="17"/>
      <c r="BS1895" s="17"/>
      <c r="BT1895" s="33"/>
      <c r="BU1895" s="33"/>
    </row>
    <row r="1896" spans="58:73" ht="15">
      <c r="BF1896" s="17"/>
      <c r="BG1896" s="17"/>
      <c r="BH1896" s="17"/>
      <c r="BI1896" s="17"/>
      <c r="BJ1896" s="17"/>
      <c r="BK1896" s="17"/>
      <c r="BL1896" s="33"/>
      <c r="BM1896" s="33"/>
      <c r="BN1896" s="17"/>
      <c r="BO1896" s="17"/>
      <c r="BP1896" s="17"/>
      <c r="BQ1896" s="17"/>
      <c r="BR1896" s="17"/>
      <c r="BS1896" s="17"/>
      <c r="BT1896" s="33"/>
      <c r="BU1896" s="33"/>
    </row>
    <row r="1897" spans="58:73" ht="15">
      <c r="BF1897" s="17"/>
      <c r="BG1897" s="17"/>
      <c r="BH1897" s="17"/>
      <c r="BI1897" s="17"/>
      <c r="BJ1897" s="17"/>
      <c r="BK1897" s="17"/>
      <c r="BL1897" s="33"/>
      <c r="BM1897" s="33"/>
      <c r="BN1897" s="17"/>
      <c r="BO1897" s="17"/>
      <c r="BP1897" s="17"/>
      <c r="BQ1897" s="17"/>
      <c r="BR1897" s="17"/>
      <c r="BS1897" s="17"/>
      <c r="BT1897" s="33"/>
      <c r="BU1897" s="33"/>
    </row>
    <row r="1898" spans="58:73" ht="15">
      <c r="BF1898" s="17"/>
      <c r="BG1898" s="17"/>
      <c r="BH1898" s="17"/>
      <c r="BI1898" s="17"/>
      <c r="BJ1898" s="17"/>
      <c r="BK1898" s="17"/>
      <c r="BL1898" s="33"/>
      <c r="BM1898" s="33"/>
      <c r="BN1898" s="17"/>
      <c r="BO1898" s="17"/>
      <c r="BP1898" s="17"/>
      <c r="BQ1898" s="17"/>
      <c r="BR1898" s="17"/>
      <c r="BS1898" s="17"/>
      <c r="BT1898" s="33"/>
      <c r="BU1898" s="33"/>
    </row>
    <row r="1899" spans="58:73" ht="15">
      <c r="BF1899" s="17"/>
      <c r="BG1899" s="17"/>
      <c r="BH1899" s="17"/>
      <c r="BI1899" s="17"/>
      <c r="BJ1899" s="17"/>
      <c r="BK1899" s="17"/>
      <c r="BL1899" s="33"/>
      <c r="BM1899" s="33"/>
      <c r="BN1899" s="17"/>
      <c r="BO1899" s="17"/>
      <c r="BP1899" s="17"/>
      <c r="BQ1899" s="17"/>
      <c r="BR1899" s="17"/>
      <c r="BS1899" s="17"/>
      <c r="BT1899" s="33"/>
      <c r="BU1899" s="33"/>
    </row>
    <row r="1900" spans="58:73" ht="15">
      <c r="BF1900" s="17"/>
      <c r="BG1900" s="17"/>
      <c r="BH1900" s="17"/>
      <c r="BI1900" s="17"/>
      <c r="BJ1900" s="17"/>
      <c r="BK1900" s="17"/>
      <c r="BL1900" s="33"/>
      <c r="BM1900" s="33"/>
      <c r="BN1900" s="17"/>
      <c r="BO1900" s="17"/>
      <c r="BP1900" s="17"/>
      <c r="BQ1900" s="17"/>
      <c r="BR1900" s="17"/>
      <c r="BS1900" s="17"/>
      <c r="BT1900" s="33"/>
      <c r="BU1900" s="33"/>
    </row>
    <row r="1901" spans="58:73" ht="15">
      <c r="BF1901" s="17"/>
      <c r="BG1901" s="17"/>
      <c r="BH1901" s="17"/>
      <c r="BI1901" s="17"/>
      <c r="BJ1901" s="17"/>
      <c r="BK1901" s="17"/>
      <c r="BL1901" s="33"/>
      <c r="BM1901" s="33"/>
      <c r="BN1901" s="17"/>
      <c r="BO1901" s="17"/>
      <c r="BP1901" s="17"/>
      <c r="BQ1901" s="17"/>
      <c r="BR1901" s="17"/>
      <c r="BS1901" s="17"/>
      <c r="BT1901" s="33"/>
      <c r="BU1901" s="33"/>
    </row>
    <row r="1902" spans="58:73" ht="15">
      <c r="BF1902" s="17"/>
      <c r="BG1902" s="17"/>
      <c r="BH1902" s="17"/>
      <c r="BI1902" s="17"/>
      <c r="BJ1902" s="17"/>
      <c r="BK1902" s="17"/>
      <c r="BL1902" s="33"/>
      <c r="BM1902" s="33"/>
      <c r="BN1902" s="17"/>
      <c r="BO1902" s="17"/>
      <c r="BP1902" s="17"/>
      <c r="BQ1902" s="17"/>
      <c r="BR1902" s="17"/>
      <c r="BS1902" s="17"/>
      <c r="BT1902" s="33"/>
      <c r="BU1902" s="33"/>
    </row>
    <row r="1903" spans="58:73" ht="15">
      <c r="BF1903" s="17"/>
      <c r="BG1903" s="17"/>
      <c r="BH1903" s="17"/>
      <c r="BI1903" s="17"/>
      <c r="BJ1903" s="17"/>
      <c r="BK1903" s="17"/>
      <c r="BL1903" s="33"/>
      <c r="BM1903" s="33"/>
      <c r="BN1903" s="17"/>
      <c r="BO1903" s="17"/>
      <c r="BP1903" s="17"/>
      <c r="BQ1903" s="17"/>
      <c r="BR1903" s="17"/>
      <c r="BS1903" s="17"/>
      <c r="BT1903" s="33"/>
      <c r="BU1903" s="33"/>
    </row>
    <row r="1904" spans="58:73" ht="15">
      <c r="BF1904" s="17"/>
      <c r="BG1904" s="17"/>
      <c r="BH1904" s="17"/>
      <c r="BI1904" s="17"/>
      <c r="BJ1904" s="17"/>
      <c r="BK1904" s="17"/>
      <c r="BL1904" s="33"/>
      <c r="BM1904" s="33"/>
      <c r="BN1904" s="17"/>
      <c r="BO1904" s="17"/>
      <c r="BP1904" s="17"/>
      <c r="BQ1904" s="17"/>
      <c r="BR1904" s="17"/>
      <c r="BS1904" s="17"/>
      <c r="BT1904" s="33"/>
      <c r="BU1904" s="33"/>
    </row>
    <row r="1905" spans="58:73" ht="15">
      <c r="BF1905" s="17"/>
      <c r="BG1905" s="17"/>
      <c r="BH1905" s="17"/>
      <c r="BI1905" s="17"/>
      <c r="BJ1905" s="17"/>
      <c r="BK1905" s="17"/>
      <c r="BL1905" s="33"/>
      <c r="BM1905" s="33"/>
      <c r="BN1905" s="17"/>
      <c r="BO1905" s="17"/>
      <c r="BP1905" s="17"/>
      <c r="BQ1905" s="17"/>
      <c r="BR1905" s="17"/>
      <c r="BS1905" s="17"/>
      <c r="BT1905" s="33"/>
      <c r="BU1905" s="33"/>
    </row>
    <row r="1906" spans="58:73" ht="15">
      <c r="BF1906" s="17"/>
      <c r="BG1906" s="17"/>
      <c r="BH1906" s="17"/>
      <c r="BI1906" s="17"/>
      <c r="BJ1906" s="17"/>
      <c r="BK1906" s="17"/>
      <c r="BL1906" s="33"/>
      <c r="BM1906" s="33"/>
      <c r="BN1906" s="17"/>
      <c r="BO1906" s="17"/>
      <c r="BP1906" s="17"/>
      <c r="BQ1906" s="17"/>
      <c r="BR1906" s="17"/>
      <c r="BS1906" s="17"/>
      <c r="BT1906" s="33"/>
      <c r="BU1906" s="33"/>
    </row>
    <row r="1907" spans="58:73" ht="15">
      <c r="BF1907" s="17"/>
      <c r="BG1907" s="17"/>
      <c r="BH1907" s="17"/>
      <c r="BI1907" s="17"/>
      <c r="BJ1907" s="17"/>
      <c r="BK1907" s="17"/>
      <c r="BL1907" s="33"/>
      <c r="BM1907" s="33"/>
      <c r="BN1907" s="17"/>
      <c r="BO1907" s="17"/>
      <c r="BP1907" s="17"/>
      <c r="BQ1907" s="17"/>
      <c r="BR1907" s="17"/>
      <c r="BS1907" s="17"/>
      <c r="BT1907" s="33"/>
      <c r="BU1907" s="33"/>
    </row>
    <row r="1908" spans="58:73" ht="15">
      <c r="BF1908" s="17"/>
      <c r="BG1908" s="17"/>
      <c r="BH1908" s="17"/>
      <c r="BI1908" s="17"/>
      <c r="BJ1908" s="17"/>
      <c r="BK1908" s="17"/>
      <c r="BL1908" s="33"/>
      <c r="BM1908" s="33"/>
      <c r="BN1908" s="17"/>
      <c r="BO1908" s="17"/>
      <c r="BP1908" s="17"/>
      <c r="BQ1908" s="17"/>
      <c r="BR1908" s="17"/>
      <c r="BS1908" s="17"/>
      <c r="BT1908" s="33"/>
      <c r="BU1908" s="33"/>
    </row>
    <row r="1909" spans="58:73" ht="15">
      <c r="BF1909" s="17"/>
      <c r="BG1909" s="17"/>
      <c r="BH1909" s="17"/>
      <c r="BI1909" s="17"/>
      <c r="BJ1909" s="17"/>
      <c r="BK1909" s="17"/>
      <c r="BL1909" s="33"/>
      <c r="BM1909" s="33"/>
      <c r="BN1909" s="17"/>
      <c r="BO1909" s="17"/>
      <c r="BP1909" s="17"/>
      <c r="BQ1909" s="17"/>
      <c r="BR1909" s="17"/>
      <c r="BS1909" s="17"/>
      <c r="BT1909" s="33"/>
      <c r="BU1909" s="33"/>
    </row>
    <row r="1910" spans="58:73" ht="15">
      <c r="BF1910" s="17"/>
      <c r="BG1910" s="17"/>
      <c r="BH1910" s="17"/>
      <c r="BI1910" s="17"/>
      <c r="BJ1910" s="17"/>
      <c r="BK1910" s="17"/>
      <c r="BL1910" s="33"/>
      <c r="BM1910" s="33"/>
      <c r="BN1910" s="17"/>
      <c r="BO1910" s="17"/>
      <c r="BP1910" s="17"/>
      <c r="BQ1910" s="17"/>
      <c r="BR1910" s="17"/>
      <c r="BS1910" s="17"/>
      <c r="BT1910" s="33"/>
      <c r="BU1910" s="33"/>
    </row>
    <row r="1911" spans="58:73" ht="15">
      <c r="BF1911" s="17"/>
      <c r="BG1911" s="17"/>
      <c r="BH1911" s="17"/>
      <c r="BI1911" s="17"/>
      <c r="BJ1911" s="17"/>
      <c r="BK1911" s="17"/>
      <c r="BL1911" s="33"/>
      <c r="BM1911" s="33"/>
      <c r="BN1911" s="17"/>
      <c r="BO1911" s="17"/>
      <c r="BP1911" s="17"/>
      <c r="BQ1911" s="17"/>
      <c r="BR1911" s="17"/>
      <c r="BS1911" s="17"/>
      <c r="BT1911" s="33"/>
      <c r="BU1911" s="33"/>
    </row>
    <row r="1912" spans="58:73" ht="15">
      <c r="BF1912" s="17"/>
      <c r="BG1912" s="17"/>
      <c r="BH1912" s="17"/>
      <c r="BI1912" s="17"/>
      <c r="BJ1912" s="17"/>
      <c r="BK1912" s="17"/>
      <c r="BL1912" s="33"/>
      <c r="BM1912" s="33"/>
      <c r="BN1912" s="17"/>
      <c r="BO1912" s="17"/>
      <c r="BP1912" s="17"/>
      <c r="BQ1912" s="17"/>
      <c r="BR1912" s="17"/>
      <c r="BS1912" s="17"/>
      <c r="BT1912" s="33"/>
      <c r="BU1912" s="33"/>
    </row>
    <row r="1913" spans="58:73" ht="15">
      <c r="BF1913" s="17"/>
      <c r="BG1913" s="17"/>
      <c r="BH1913" s="17"/>
      <c r="BI1913" s="17"/>
      <c r="BJ1913" s="17"/>
      <c r="BK1913" s="17"/>
      <c r="BL1913" s="33"/>
      <c r="BM1913" s="33"/>
      <c r="BN1913" s="17"/>
      <c r="BO1913" s="17"/>
      <c r="BP1913" s="17"/>
      <c r="BQ1913" s="17"/>
      <c r="BR1913" s="17"/>
      <c r="BS1913" s="17"/>
      <c r="BT1913" s="33"/>
      <c r="BU1913" s="33"/>
    </row>
    <row r="1914" spans="58:73" ht="15">
      <c r="BF1914" s="17"/>
      <c r="BG1914" s="17"/>
      <c r="BH1914" s="17"/>
      <c r="BI1914" s="17"/>
      <c r="BJ1914" s="17"/>
      <c r="BK1914" s="17"/>
      <c r="BL1914" s="33"/>
      <c r="BM1914" s="33"/>
      <c r="BN1914" s="17"/>
      <c r="BO1914" s="17"/>
      <c r="BP1914" s="17"/>
      <c r="BQ1914" s="17"/>
      <c r="BR1914" s="17"/>
      <c r="BS1914" s="17"/>
      <c r="BT1914" s="33"/>
      <c r="BU1914" s="33"/>
    </row>
    <row r="1915" spans="58:73" ht="15">
      <c r="BF1915" s="17"/>
      <c r="BG1915" s="17"/>
      <c r="BH1915" s="17"/>
      <c r="BI1915" s="17"/>
      <c r="BJ1915" s="17"/>
      <c r="BK1915" s="17"/>
      <c r="BL1915" s="33"/>
      <c r="BM1915" s="33"/>
      <c r="BN1915" s="17"/>
      <c r="BO1915" s="17"/>
      <c r="BP1915" s="17"/>
      <c r="BQ1915" s="17"/>
      <c r="BR1915" s="17"/>
      <c r="BS1915" s="17"/>
      <c r="BT1915" s="33"/>
      <c r="BU1915" s="33"/>
    </row>
    <row r="1916" spans="58:73" ht="15">
      <c r="BF1916" s="17"/>
      <c r="BG1916" s="17"/>
      <c r="BH1916" s="17"/>
      <c r="BI1916" s="17"/>
      <c r="BJ1916" s="17"/>
      <c r="BK1916" s="17"/>
      <c r="BL1916" s="33"/>
      <c r="BM1916" s="33"/>
      <c r="BN1916" s="17"/>
      <c r="BO1916" s="17"/>
      <c r="BP1916" s="17"/>
      <c r="BQ1916" s="17"/>
      <c r="BR1916" s="17"/>
      <c r="BS1916" s="17"/>
      <c r="BT1916" s="33"/>
      <c r="BU1916" s="33"/>
    </row>
    <row r="1917" spans="58:73" ht="15">
      <c r="BF1917" s="17"/>
      <c r="BG1917" s="17"/>
      <c r="BH1917" s="17"/>
      <c r="BI1917" s="17"/>
      <c r="BJ1917" s="17"/>
      <c r="BK1917" s="17"/>
      <c r="BL1917" s="33"/>
      <c r="BM1917" s="33"/>
      <c r="BN1917" s="17"/>
      <c r="BO1917" s="17"/>
      <c r="BP1917" s="17"/>
      <c r="BQ1917" s="17"/>
      <c r="BR1917" s="17"/>
      <c r="BS1917" s="17"/>
      <c r="BT1917" s="33"/>
      <c r="BU1917" s="33"/>
    </row>
    <row r="1918" spans="58:73" ht="15">
      <c r="BF1918" s="17"/>
      <c r="BG1918" s="17"/>
      <c r="BH1918" s="17"/>
      <c r="BI1918" s="17"/>
      <c r="BJ1918" s="17"/>
      <c r="BK1918" s="17"/>
      <c r="BL1918" s="33"/>
      <c r="BM1918" s="33"/>
      <c r="BN1918" s="17"/>
      <c r="BO1918" s="17"/>
      <c r="BP1918" s="17"/>
      <c r="BQ1918" s="17"/>
      <c r="BR1918" s="17"/>
      <c r="BS1918" s="17"/>
      <c r="BT1918" s="33"/>
      <c r="BU1918" s="33"/>
    </row>
    <row r="1919" spans="58:73" ht="15">
      <c r="BF1919" s="17"/>
      <c r="BG1919" s="17"/>
      <c r="BH1919" s="17"/>
      <c r="BI1919" s="17"/>
      <c r="BJ1919" s="17"/>
      <c r="BK1919" s="17"/>
      <c r="BL1919" s="33"/>
      <c r="BM1919" s="33"/>
      <c r="BN1919" s="17"/>
      <c r="BO1919" s="17"/>
      <c r="BP1919" s="17"/>
      <c r="BQ1919" s="17"/>
      <c r="BR1919" s="17"/>
      <c r="BS1919" s="17"/>
      <c r="BT1919" s="33"/>
      <c r="BU1919" s="33"/>
    </row>
    <row r="1920" spans="58:73" ht="15">
      <c r="BF1920" s="17"/>
      <c r="BG1920" s="17"/>
      <c r="BH1920" s="17"/>
      <c r="BI1920" s="17"/>
      <c r="BJ1920" s="17"/>
      <c r="BK1920" s="17"/>
      <c r="BL1920" s="33"/>
      <c r="BM1920" s="33"/>
      <c r="BN1920" s="17"/>
      <c r="BO1920" s="17"/>
      <c r="BP1920" s="17"/>
      <c r="BQ1920" s="17"/>
      <c r="BR1920" s="17"/>
      <c r="BS1920" s="17"/>
      <c r="BT1920" s="33"/>
      <c r="BU1920" s="33"/>
    </row>
    <row r="1921" spans="58:73" ht="15">
      <c r="BF1921" s="17"/>
      <c r="BG1921" s="17"/>
      <c r="BH1921" s="17"/>
      <c r="BI1921" s="17"/>
      <c r="BJ1921" s="17"/>
      <c r="BK1921" s="17"/>
      <c r="BL1921" s="33"/>
      <c r="BM1921" s="33"/>
      <c r="BN1921" s="17"/>
      <c r="BO1921" s="17"/>
      <c r="BP1921" s="17"/>
      <c r="BQ1921" s="17"/>
      <c r="BR1921" s="17"/>
      <c r="BS1921" s="17"/>
      <c r="BT1921" s="33"/>
      <c r="BU1921" s="33"/>
    </row>
    <row r="1922" spans="58:73" ht="15">
      <c r="BF1922" s="17"/>
      <c r="BG1922" s="17"/>
      <c r="BH1922" s="17"/>
      <c r="BI1922" s="17"/>
      <c r="BJ1922" s="17"/>
      <c r="BK1922" s="17"/>
      <c r="BL1922" s="33"/>
      <c r="BM1922" s="33"/>
      <c r="BN1922" s="17"/>
      <c r="BO1922" s="17"/>
      <c r="BP1922" s="17"/>
      <c r="BQ1922" s="17"/>
      <c r="BR1922" s="17"/>
      <c r="BS1922" s="17"/>
      <c r="BT1922" s="33"/>
      <c r="BU1922" s="33"/>
    </row>
    <row r="1923" spans="58:73" ht="15">
      <c r="BF1923" s="17"/>
      <c r="BG1923" s="17"/>
      <c r="BH1923" s="17"/>
      <c r="BI1923" s="17"/>
      <c r="BJ1923" s="17"/>
      <c r="BK1923" s="17"/>
      <c r="BL1923" s="33"/>
      <c r="BM1923" s="33"/>
      <c r="BN1923" s="17"/>
      <c r="BO1923" s="17"/>
      <c r="BP1923" s="17"/>
      <c r="BQ1923" s="17"/>
      <c r="BR1923" s="17"/>
      <c r="BS1923" s="17"/>
      <c r="BT1923" s="33"/>
      <c r="BU1923" s="33"/>
    </row>
    <row r="1924" spans="58:73" ht="15">
      <c r="BF1924" s="17"/>
      <c r="BG1924" s="17"/>
      <c r="BH1924" s="17"/>
      <c r="BI1924" s="17"/>
      <c r="BJ1924" s="17"/>
      <c r="BK1924" s="17"/>
      <c r="BL1924" s="33"/>
      <c r="BM1924" s="33"/>
      <c r="BN1924" s="17"/>
      <c r="BO1924" s="17"/>
      <c r="BP1924" s="17"/>
      <c r="BQ1924" s="17"/>
      <c r="BR1924" s="17"/>
      <c r="BS1924" s="17"/>
      <c r="BT1924" s="33"/>
      <c r="BU1924" s="33"/>
    </row>
    <row r="1925" spans="58:73" ht="15">
      <c r="BF1925" s="17"/>
      <c r="BG1925" s="17"/>
      <c r="BH1925" s="17"/>
      <c r="BI1925" s="17"/>
      <c r="BJ1925" s="17"/>
      <c r="BK1925" s="17"/>
      <c r="BL1925" s="33"/>
      <c r="BM1925" s="33"/>
      <c r="BN1925" s="17"/>
      <c r="BO1925" s="17"/>
      <c r="BP1925" s="17"/>
      <c r="BQ1925" s="17"/>
      <c r="BR1925" s="17"/>
      <c r="BS1925" s="17"/>
      <c r="BT1925" s="33"/>
      <c r="BU1925" s="33"/>
    </row>
    <row r="1926" spans="58:73" ht="15">
      <c r="BF1926" s="17"/>
      <c r="BG1926" s="17"/>
      <c r="BH1926" s="17"/>
      <c r="BI1926" s="17"/>
      <c r="BJ1926" s="17"/>
      <c r="BK1926" s="17"/>
      <c r="BL1926" s="33"/>
      <c r="BM1926" s="33"/>
      <c r="BN1926" s="17"/>
      <c r="BO1926" s="17"/>
      <c r="BP1926" s="17"/>
      <c r="BQ1926" s="17"/>
      <c r="BR1926" s="17"/>
      <c r="BS1926" s="17"/>
      <c r="BT1926" s="33"/>
      <c r="BU1926" s="33"/>
    </row>
    <row r="1927" spans="58:73" ht="15">
      <c r="BF1927" s="17"/>
      <c r="BG1927" s="17"/>
      <c r="BH1927" s="17"/>
      <c r="BI1927" s="17"/>
      <c r="BJ1927" s="17"/>
      <c r="BK1927" s="17"/>
      <c r="BL1927" s="33"/>
      <c r="BM1927" s="33"/>
      <c r="BN1927" s="17"/>
      <c r="BO1927" s="17"/>
      <c r="BP1927" s="17"/>
      <c r="BQ1927" s="17"/>
      <c r="BR1927" s="17"/>
      <c r="BS1927" s="17"/>
      <c r="BT1927" s="33"/>
      <c r="BU1927" s="33"/>
    </row>
    <row r="1928" spans="58:73" ht="15">
      <c r="BF1928" s="17"/>
      <c r="BG1928" s="17"/>
      <c r="BH1928" s="17"/>
      <c r="BI1928" s="17"/>
      <c r="BJ1928" s="17"/>
      <c r="BK1928" s="17"/>
      <c r="BL1928" s="33"/>
      <c r="BM1928" s="33"/>
      <c r="BN1928" s="17"/>
      <c r="BO1928" s="17"/>
      <c r="BP1928" s="17"/>
      <c r="BQ1928" s="17"/>
      <c r="BR1928" s="17"/>
      <c r="BS1928" s="17"/>
      <c r="BT1928" s="33"/>
      <c r="BU1928" s="33"/>
    </row>
    <row r="1929" spans="58:73" ht="15">
      <c r="BF1929" s="17"/>
      <c r="BG1929" s="17"/>
      <c r="BH1929" s="17"/>
      <c r="BI1929" s="17"/>
      <c r="BJ1929" s="17"/>
      <c r="BK1929" s="17"/>
      <c r="BL1929" s="33"/>
      <c r="BM1929" s="33"/>
      <c r="BN1929" s="17"/>
      <c r="BO1929" s="17"/>
      <c r="BP1929" s="17"/>
      <c r="BQ1929" s="17"/>
      <c r="BR1929" s="17"/>
      <c r="BS1929" s="17"/>
      <c r="BT1929" s="33"/>
      <c r="BU1929" s="33"/>
    </row>
    <row r="1930" spans="58:73" ht="15">
      <c r="BF1930" s="17"/>
      <c r="BG1930" s="17"/>
      <c r="BH1930" s="17"/>
      <c r="BI1930" s="17"/>
      <c r="BJ1930" s="17"/>
      <c r="BK1930" s="17"/>
      <c r="BL1930" s="33"/>
      <c r="BM1930" s="33"/>
      <c r="BN1930" s="17"/>
      <c r="BO1930" s="17"/>
      <c r="BP1930" s="17"/>
      <c r="BQ1930" s="17"/>
      <c r="BR1930" s="17"/>
      <c r="BS1930" s="17"/>
      <c r="BT1930" s="33"/>
      <c r="BU1930" s="33"/>
    </row>
    <row r="1931" spans="58:73" ht="15">
      <c r="BF1931" s="17"/>
      <c r="BG1931" s="17"/>
      <c r="BH1931" s="17"/>
      <c r="BI1931" s="17"/>
      <c r="BJ1931" s="17"/>
      <c r="BK1931" s="17"/>
      <c r="BL1931" s="33"/>
      <c r="BM1931" s="33"/>
      <c r="BN1931" s="17"/>
      <c r="BO1931" s="17"/>
      <c r="BP1931" s="17"/>
      <c r="BQ1931" s="17"/>
      <c r="BR1931" s="17"/>
      <c r="BS1931" s="17"/>
      <c r="BT1931" s="33"/>
      <c r="BU1931" s="33"/>
    </row>
    <row r="1932" spans="58:73" ht="15">
      <c r="BF1932" s="17"/>
      <c r="BG1932" s="17"/>
      <c r="BH1932" s="17"/>
      <c r="BI1932" s="17"/>
      <c r="BJ1932" s="17"/>
      <c r="BK1932" s="17"/>
      <c r="BL1932" s="33"/>
      <c r="BM1932" s="33"/>
      <c r="BN1932" s="17"/>
      <c r="BO1932" s="17"/>
      <c r="BP1932" s="17"/>
      <c r="BQ1932" s="17"/>
      <c r="BR1932" s="17"/>
      <c r="BS1932" s="17"/>
      <c r="BT1932" s="33"/>
      <c r="BU1932" s="33"/>
    </row>
    <row r="1933" spans="58:73" ht="15">
      <c r="BF1933" s="17"/>
      <c r="BG1933" s="17"/>
      <c r="BH1933" s="17"/>
      <c r="BI1933" s="17"/>
      <c r="BJ1933" s="17"/>
      <c r="BK1933" s="17"/>
      <c r="BL1933" s="33"/>
      <c r="BM1933" s="33"/>
      <c r="BN1933" s="17"/>
      <c r="BO1933" s="17"/>
      <c r="BP1933" s="17"/>
      <c r="BQ1933" s="17"/>
      <c r="BR1933" s="17"/>
      <c r="BS1933" s="17"/>
      <c r="BT1933" s="33"/>
      <c r="BU1933" s="33"/>
    </row>
    <row r="1934" spans="58:73" ht="15">
      <c r="BF1934" s="17"/>
      <c r="BG1934" s="17"/>
      <c r="BH1934" s="17"/>
      <c r="BI1934" s="17"/>
      <c r="BJ1934" s="17"/>
      <c r="BK1934" s="17"/>
      <c r="BL1934" s="33"/>
      <c r="BM1934" s="33"/>
      <c r="BN1934" s="17"/>
      <c r="BO1934" s="17"/>
      <c r="BP1934" s="17"/>
      <c r="BQ1934" s="17"/>
      <c r="BR1934" s="17"/>
      <c r="BS1934" s="17"/>
      <c r="BT1934" s="33"/>
      <c r="BU1934" s="33"/>
    </row>
    <row r="1935" spans="58:73" ht="15">
      <c r="BF1935" s="17"/>
      <c r="BG1935" s="17"/>
      <c r="BH1935" s="17"/>
      <c r="BI1935" s="17"/>
      <c r="BJ1935" s="17"/>
      <c r="BK1935" s="17"/>
      <c r="BL1935" s="33"/>
      <c r="BM1935" s="33"/>
      <c r="BN1935" s="17"/>
      <c r="BO1935" s="17"/>
      <c r="BP1935" s="17"/>
      <c r="BQ1935" s="17"/>
      <c r="BR1935" s="17"/>
      <c r="BS1935" s="17"/>
      <c r="BT1935" s="33"/>
      <c r="BU1935" s="33"/>
    </row>
    <row r="1936" spans="58:73" ht="15">
      <c r="BF1936" s="17"/>
      <c r="BG1936" s="17"/>
      <c r="BH1936" s="17"/>
      <c r="BI1936" s="17"/>
      <c r="BJ1936" s="17"/>
      <c r="BK1936" s="17"/>
      <c r="BL1936" s="33"/>
      <c r="BM1936" s="33"/>
      <c r="BN1936" s="17"/>
      <c r="BO1936" s="17"/>
      <c r="BP1936" s="17"/>
      <c r="BQ1936" s="17"/>
      <c r="BR1936" s="17"/>
      <c r="BS1936" s="17"/>
      <c r="BT1936" s="33"/>
      <c r="BU1936" s="33"/>
    </row>
    <row r="1937" spans="58:73" ht="15">
      <c r="BF1937" s="17"/>
      <c r="BG1937" s="17"/>
      <c r="BH1937" s="17"/>
      <c r="BI1937" s="17"/>
      <c r="BJ1937" s="17"/>
      <c r="BK1937" s="17"/>
      <c r="BL1937" s="33"/>
      <c r="BM1937" s="33"/>
      <c r="BN1937" s="17"/>
      <c r="BO1937" s="17"/>
      <c r="BP1937" s="17"/>
      <c r="BQ1937" s="17"/>
      <c r="BR1937" s="17"/>
      <c r="BS1937" s="17"/>
      <c r="BT1937" s="33"/>
      <c r="BU1937" s="33"/>
    </row>
    <row r="1938" spans="58:73" ht="15">
      <c r="BF1938" s="17"/>
      <c r="BG1938" s="17"/>
      <c r="BH1938" s="17"/>
      <c r="BI1938" s="17"/>
      <c r="BJ1938" s="17"/>
      <c r="BK1938" s="17"/>
      <c r="BL1938" s="33"/>
      <c r="BM1938" s="33"/>
      <c r="BN1938" s="17"/>
      <c r="BO1938" s="17"/>
      <c r="BP1938" s="17"/>
      <c r="BQ1938" s="17"/>
      <c r="BR1938" s="17"/>
      <c r="BS1938" s="17"/>
      <c r="BT1938" s="33"/>
      <c r="BU1938" s="33"/>
    </row>
    <row r="1939" spans="58:73" ht="15">
      <c r="BF1939" s="17"/>
      <c r="BG1939" s="17"/>
      <c r="BH1939" s="17"/>
      <c r="BI1939" s="17"/>
      <c r="BJ1939" s="17"/>
      <c r="BK1939" s="17"/>
      <c r="BL1939" s="33"/>
      <c r="BM1939" s="33"/>
      <c r="BN1939" s="17"/>
      <c r="BO1939" s="17"/>
      <c r="BP1939" s="17"/>
      <c r="BQ1939" s="17"/>
      <c r="BR1939" s="17"/>
      <c r="BS1939" s="17"/>
      <c r="BT1939" s="33"/>
      <c r="BU1939" s="33"/>
    </row>
    <row r="1940" spans="58:73" ht="15">
      <c r="BF1940" s="17"/>
      <c r="BG1940" s="17"/>
      <c r="BH1940" s="17"/>
      <c r="BI1940" s="17"/>
      <c r="BJ1940" s="17"/>
      <c r="BK1940" s="17"/>
      <c r="BL1940" s="33"/>
      <c r="BM1940" s="33"/>
      <c r="BN1940" s="17"/>
      <c r="BO1940" s="17"/>
      <c r="BP1940" s="17"/>
      <c r="BQ1940" s="17"/>
      <c r="BR1940" s="17"/>
      <c r="BS1940" s="17"/>
      <c r="BT1940" s="33"/>
      <c r="BU1940" s="33"/>
    </row>
    <row r="1941" spans="58:73" ht="15">
      <c r="BF1941" s="17"/>
      <c r="BG1941" s="17"/>
      <c r="BH1941" s="17"/>
      <c r="BI1941" s="17"/>
      <c r="BJ1941" s="17"/>
      <c r="BK1941" s="17"/>
      <c r="BL1941" s="33"/>
      <c r="BM1941" s="33"/>
      <c r="BN1941" s="17"/>
      <c r="BO1941" s="17"/>
      <c r="BP1941" s="17"/>
      <c r="BQ1941" s="17"/>
      <c r="BR1941" s="17"/>
      <c r="BS1941" s="17"/>
      <c r="BT1941" s="33"/>
      <c r="BU1941" s="33"/>
    </row>
    <row r="1942" spans="58:73" ht="15">
      <c r="BF1942" s="17"/>
      <c r="BG1942" s="17"/>
      <c r="BH1942" s="17"/>
      <c r="BI1942" s="17"/>
      <c r="BJ1942" s="17"/>
      <c r="BK1942" s="17"/>
      <c r="BL1942" s="33"/>
      <c r="BM1942" s="33"/>
      <c r="BN1942" s="17"/>
      <c r="BO1942" s="17"/>
      <c r="BP1942" s="17"/>
      <c r="BQ1942" s="17"/>
      <c r="BR1942" s="17"/>
      <c r="BS1942" s="17"/>
      <c r="BT1942" s="33"/>
      <c r="BU1942" s="33"/>
    </row>
    <row r="1943" spans="58:73" ht="15">
      <c r="BF1943" s="17"/>
      <c r="BG1943" s="17"/>
      <c r="BH1943" s="17"/>
      <c r="BI1943" s="17"/>
      <c r="BJ1943" s="17"/>
      <c r="BK1943" s="17"/>
      <c r="BL1943" s="33"/>
      <c r="BM1943" s="33"/>
      <c r="BN1943" s="17"/>
      <c r="BO1943" s="17"/>
      <c r="BP1943" s="17"/>
      <c r="BQ1943" s="17"/>
      <c r="BR1943" s="17"/>
      <c r="BS1943" s="17"/>
      <c r="BT1943" s="33"/>
      <c r="BU1943" s="33"/>
    </row>
    <row r="1944" spans="58:73" ht="15">
      <c r="BF1944" s="17"/>
      <c r="BG1944" s="17"/>
      <c r="BH1944" s="17"/>
      <c r="BI1944" s="17"/>
      <c r="BJ1944" s="17"/>
      <c r="BK1944" s="17"/>
      <c r="BL1944" s="33"/>
      <c r="BM1944" s="33"/>
      <c r="BN1944" s="17"/>
      <c r="BO1944" s="17"/>
      <c r="BP1944" s="17"/>
      <c r="BQ1944" s="17"/>
      <c r="BR1944" s="17"/>
      <c r="BS1944" s="17"/>
      <c r="BT1944" s="33"/>
      <c r="BU1944" s="33"/>
    </row>
    <row r="1945" spans="58:73" ht="15">
      <c r="BF1945" s="17"/>
      <c r="BG1945" s="17"/>
      <c r="BH1945" s="17"/>
      <c r="BI1945" s="17"/>
      <c r="BJ1945" s="17"/>
      <c r="BK1945" s="17"/>
      <c r="BL1945" s="33"/>
      <c r="BM1945" s="33"/>
      <c r="BN1945" s="17"/>
      <c r="BO1945" s="17"/>
      <c r="BP1945" s="17"/>
      <c r="BQ1945" s="17"/>
      <c r="BR1945" s="17"/>
      <c r="BS1945" s="17"/>
      <c r="BT1945" s="33"/>
      <c r="BU1945" s="33"/>
    </row>
    <row r="1946" spans="58:73" ht="15">
      <c r="BF1946" s="17"/>
      <c r="BG1946" s="17"/>
      <c r="BH1946" s="17"/>
      <c r="BI1946" s="17"/>
      <c r="BJ1946" s="17"/>
      <c r="BK1946" s="17"/>
      <c r="BL1946" s="33"/>
      <c r="BM1946" s="33"/>
      <c r="BN1946" s="17"/>
      <c r="BO1946" s="17"/>
      <c r="BP1946" s="17"/>
      <c r="BQ1946" s="17"/>
      <c r="BR1946" s="17"/>
      <c r="BS1946" s="17"/>
      <c r="BT1946" s="33"/>
      <c r="BU1946" s="33"/>
    </row>
    <row r="1947" spans="58:73" ht="15">
      <c r="BF1947" s="17"/>
      <c r="BG1947" s="17"/>
      <c r="BH1947" s="17"/>
      <c r="BI1947" s="17"/>
      <c r="BJ1947" s="17"/>
      <c r="BK1947" s="17"/>
      <c r="BL1947" s="33"/>
      <c r="BM1947" s="33"/>
      <c r="BN1947" s="17"/>
      <c r="BO1947" s="17"/>
      <c r="BP1947" s="17"/>
      <c r="BQ1947" s="17"/>
      <c r="BR1947" s="17"/>
      <c r="BS1947" s="17"/>
      <c r="BT1947" s="33"/>
      <c r="BU1947" s="33"/>
    </row>
    <row r="1948" spans="58:73" ht="15">
      <c r="BF1948" s="17"/>
      <c r="BG1948" s="17"/>
      <c r="BH1948" s="17"/>
      <c r="BI1948" s="17"/>
      <c r="BJ1948" s="17"/>
      <c r="BK1948" s="17"/>
      <c r="BL1948" s="33"/>
      <c r="BM1948" s="33"/>
      <c r="BN1948" s="17"/>
      <c r="BO1948" s="17"/>
      <c r="BP1948" s="17"/>
      <c r="BQ1948" s="17"/>
      <c r="BR1948" s="17"/>
      <c r="BS1948" s="17"/>
      <c r="BT1948" s="33"/>
      <c r="BU1948" s="33"/>
    </row>
    <row r="1949" spans="58:73" ht="15">
      <c r="BF1949" s="17"/>
      <c r="BG1949" s="17"/>
      <c r="BH1949" s="17"/>
      <c r="BI1949" s="17"/>
      <c r="BJ1949" s="17"/>
      <c r="BK1949" s="17"/>
      <c r="BL1949" s="33"/>
      <c r="BM1949" s="33"/>
      <c r="BN1949" s="17"/>
      <c r="BO1949" s="17"/>
      <c r="BP1949" s="17"/>
      <c r="BQ1949" s="17"/>
      <c r="BR1949" s="17"/>
      <c r="BS1949" s="17"/>
      <c r="BT1949" s="33"/>
      <c r="BU1949" s="33"/>
    </row>
    <row r="1950" spans="58:73" ht="15">
      <c r="BF1950" s="17"/>
      <c r="BG1950" s="17"/>
      <c r="BH1950" s="17"/>
      <c r="BI1950" s="17"/>
      <c r="BJ1950" s="17"/>
      <c r="BK1950" s="17"/>
      <c r="BL1950" s="33"/>
      <c r="BM1950" s="33"/>
      <c r="BN1950" s="17"/>
      <c r="BO1950" s="17"/>
      <c r="BP1950" s="17"/>
      <c r="BQ1950" s="17"/>
      <c r="BR1950" s="17"/>
      <c r="BS1950" s="17"/>
      <c r="BT1950" s="33"/>
      <c r="BU1950" s="33"/>
    </row>
    <row r="1951" spans="58:73" ht="15">
      <c r="BF1951" s="17"/>
      <c r="BG1951" s="17"/>
      <c r="BH1951" s="17"/>
      <c r="BI1951" s="17"/>
      <c r="BJ1951" s="17"/>
      <c r="BK1951" s="17"/>
      <c r="BL1951" s="33"/>
      <c r="BM1951" s="33"/>
      <c r="BN1951" s="17"/>
      <c r="BO1951" s="17"/>
      <c r="BP1951" s="17"/>
      <c r="BQ1951" s="17"/>
      <c r="BR1951" s="17"/>
      <c r="BS1951" s="17"/>
      <c r="BT1951" s="33"/>
      <c r="BU1951" s="33"/>
    </row>
    <row r="1952" spans="58:73" ht="15">
      <c r="BF1952" s="17"/>
      <c r="BG1952" s="17"/>
      <c r="BH1952" s="17"/>
      <c r="BI1952" s="17"/>
      <c r="BJ1952" s="17"/>
      <c r="BK1952" s="17"/>
      <c r="BL1952" s="33"/>
      <c r="BM1952" s="33"/>
      <c r="BN1952" s="17"/>
      <c r="BO1952" s="17"/>
      <c r="BP1952" s="17"/>
      <c r="BQ1952" s="17"/>
      <c r="BR1952" s="17"/>
      <c r="BS1952" s="17"/>
      <c r="BT1952" s="33"/>
      <c r="BU1952" s="33"/>
    </row>
    <row r="1953" spans="58:73" ht="15">
      <c r="BF1953" s="17"/>
      <c r="BG1953" s="17"/>
      <c r="BH1953" s="17"/>
      <c r="BI1953" s="17"/>
      <c r="BJ1953" s="17"/>
      <c r="BK1953" s="17"/>
      <c r="BL1953" s="33"/>
      <c r="BM1953" s="33"/>
      <c r="BN1953" s="17"/>
      <c r="BO1953" s="17"/>
      <c r="BP1953" s="17"/>
      <c r="BQ1953" s="17"/>
      <c r="BR1953" s="17"/>
      <c r="BS1953" s="17"/>
      <c r="BT1953" s="33"/>
      <c r="BU1953" s="33"/>
    </row>
    <row r="1954" spans="58:73" ht="15">
      <c r="BF1954" s="17"/>
      <c r="BG1954" s="17"/>
      <c r="BH1954" s="17"/>
      <c r="BI1954" s="17"/>
      <c r="BJ1954" s="17"/>
      <c r="BK1954" s="17"/>
      <c r="BL1954" s="33"/>
      <c r="BM1954" s="33"/>
      <c r="BN1954" s="17"/>
      <c r="BO1954" s="17"/>
      <c r="BP1954" s="17"/>
      <c r="BQ1954" s="17"/>
      <c r="BR1954" s="17"/>
      <c r="BS1954" s="17"/>
      <c r="BT1954" s="33"/>
      <c r="BU1954" s="33"/>
    </row>
    <row r="1955" spans="58:73" ht="15">
      <c r="BF1955" s="17"/>
      <c r="BG1955" s="17"/>
      <c r="BH1955" s="17"/>
      <c r="BI1955" s="17"/>
      <c r="BJ1955" s="17"/>
      <c r="BK1955" s="17"/>
      <c r="BL1955" s="33"/>
      <c r="BM1955" s="33"/>
      <c r="BN1955" s="17"/>
      <c r="BO1955" s="17"/>
      <c r="BP1955" s="17"/>
      <c r="BQ1955" s="17"/>
      <c r="BR1955" s="17"/>
      <c r="BS1955" s="17"/>
      <c r="BT1955" s="33"/>
      <c r="BU1955" s="33"/>
    </row>
    <row r="1956" spans="58:73" ht="15">
      <c r="BF1956" s="17"/>
      <c r="BG1956" s="17"/>
      <c r="BH1956" s="17"/>
      <c r="BI1956" s="17"/>
      <c r="BJ1956" s="17"/>
      <c r="BK1956" s="17"/>
      <c r="BL1956" s="33"/>
      <c r="BM1956" s="33"/>
      <c r="BN1956" s="17"/>
      <c r="BO1956" s="17"/>
      <c r="BP1956" s="17"/>
      <c r="BQ1956" s="17"/>
      <c r="BR1956" s="17"/>
      <c r="BS1956" s="17"/>
      <c r="BT1956" s="33"/>
      <c r="BU1956" s="33"/>
    </row>
    <row r="1957" spans="58:73" ht="15">
      <c r="BF1957" s="17"/>
      <c r="BG1957" s="17"/>
      <c r="BH1957" s="17"/>
      <c r="BI1957" s="17"/>
      <c r="BJ1957" s="17"/>
      <c r="BK1957" s="17"/>
      <c r="BL1957" s="33"/>
      <c r="BM1957" s="33"/>
      <c r="BN1957" s="17"/>
      <c r="BO1957" s="17"/>
      <c r="BP1957" s="17"/>
      <c r="BQ1957" s="17"/>
      <c r="BR1957" s="17"/>
      <c r="BS1957" s="17"/>
      <c r="BT1957" s="33"/>
      <c r="BU1957" s="33"/>
    </row>
    <row r="1958" spans="58:73" ht="15">
      <c r="BF1958" s="17"/>
      <c r="BG1958" s="17"/>
      <c r="BH1958" s="17"/>
      <c r="BI1958" s="17"/>
      <c r="BJ1958" s="17"/>
      <c r="BK1958" s="17"/>
      <c r="BL1958" s="33"/>
      <c r="BM1958" s="33"/>
      <c r="BN1958" s="17"/>
      <c r="BO1958" s="17"/>
      <c r="BP1958" s="17"/>
      <c r="BQ1958" s="17"/>
      <c r="BR1958" s="17"/>
      <c r="BS1958" s="17"/>
      <c r="BT1958" s="33"/>
      <c r="BU1958" s="33"/>
    </row>
    <row r="1959" spans="58:73" ht="15">
      <c r="BF1959" s="17"/>
      <c r="BG1959" s="17"/>
      <c r="BH1959" s="17"/>
      <c r="BI1959" s="17"/>
      <c r="BJ1959" s="17"/>
      <c r="BK1959" s="17"/>
      <c r="BL1959" s="33"/>
      <c r="BM1959" s="33"/>
      <c r="BN1959" s="17"/>
      <c r="BO1959" s="17"/>
      <c r="BP1959" s="17"/>
      <c r="BQ1959" s="17"/>
      <c r="BR1959" s="17"/>
      <c r="BS1959" s="17"/>
      <c r="BT1959" s="33"/>
      <c r="BU1959" s="33"/>
    </row>
    <row r="1960" spans="58:73" ht="15">
      <c r="BF1960" s="17"/>
      <c r="BG1960" s="17"/>
      <c r="BH1960" s="17"/>
      <c r="BI1960" s="17"/>
      <c r="BJ1960" s="17"/>
      <c r="BK1960" s="17"/>
      <c r="BL1960" s="33"/>
      <c r="BM1960" s="33"/>
      <c r="BN1960" s="17"/>
      <c r="BO1960" s="17"/>
      <c r="BP1960" s="17"/>
      <c r="BQ1960" s="17"/>
      <c r="BR1960" s="17"/>
      <c r="BS1960" s="17"/>
      <c r="BT1960" s="33"/>
      <c r="BU1960" s="33"/>
    </row>
    <row r="1961" spans="58:73" ht="15">
      <c r="BF1961" s="17"/>
      <c r="BG1961" s="17"/>
      <c r="BH1961" s="17"/>
      <c r="BI1961" s="17"/>
      <c r="BJ1961" s="17"/>
      <c r="BK1961" s="17"/>
      <c r="BL1961" s="33"/>
      <c r="BM1961" s="33"/>
      <c r="BN1961" s="17"/>
      <c r="BO1961" s="17"/>
      <c r="BP1961" s="17"/>
      <c r="BQ1961" s="17"/>
      <c r="BR1961" s="17"/>
      <c r="BS1961" s="17"/>
      <c r="BT1961" s="33"/>
      <c r="BU1961" s="33"/>
    </row>
    <row r="1962" spans="58:73" ht="15">
      <c r="BF1962" s="17"/>
      <c r="BG1962" s="17"/>
      <c r="BH1962" s="17"/>
      <c r="BI1962" s="17"/>
      <c r="BJ1962" s="17"/>
      <c r="BK1962" s="17"/>
      <c r="BL1962" s="33"/>
      <c r="BM1962" s="33"/>
      <c r="BN1962" s="17"/>
      <c r="BO1962" s="17"/>
      <c r="BP1962" s="17"/>
      <c r="BQ1962" s="17"/>
      <c r="BR1962" s="17"/>
      <c r="BS1962" s="17"/>
      <c r="BT1962" s="33"/>
      <c r="BU1962" s="33"/>
    </row>
    <row r="1963" spans="58:73" ht="15">
      <c r="BF1963" s="17"/>
      <c r="BG1963" s="17"/>
      <c r="BH1963" s="17"/>
      <c r="BI1963" s="17"/>
      <c r="BJ1963" s="17"/>
      <c r="BK1963" s="17"/>
      <c r="BL1963" s="33"/>
      <c r="BM1963" s="33"/>
      <c r="BN1963" s="17"/>
      <c r="BO1963" s="17"/>
      <c r="BP1963" s="17"/>
      <c r="BQ1963" s="17"/>
      <c r="BR1963" s="17"/>
      <c r="BS1963" s="17"/>
      <c r="BT1963" s="33"/>
      <c r="BU1963" s="33"/>
    </row>
    <row r="1964" spans="58:73" ht="15">
      <c r="BF1964" s="17"/>
      <c r="BG1964" s="17"/>
      <c r="BH1964" s="17"/>
      <c r="BI1964" s="17"/>
      <c r="BJ1964" s="17"/>
      <c r="BK1964" s="17"/>
      <c r="BL1964" s="33"/>
      <c r="BM1964" s="33"/>
      <c r="BN1964" s="17"/>
      <c r="BO1964" s="17"/>
      <c r="BP1964" s="17"/>
      <c r="BQ1964" s="17"/>
      <c r="BR1964" s="17"/>
      <c r="BS1964" s="17"/>
      <c r="BT1964" s="33"/>
      <c r="BU1964" s="33"/>
    </row>
    <row r="1965" spans="58:73" ht="15">
      <c r="BF1965" s="17"/>
      <c r="BG1965" s="17"/>
      <c r="BH1965" s="17"/>
      <c r="BI1965" s="17"/>
      <c r="BJ1965" s="17"/>
      <c r="BK1965" s="17"/>
      <c r="BL1965" s="33"/>
      <c r="BM1965" s="33"/>
      <c r="BN1965" s="17"/>
      <c r="BO1965" s="17"/>
      <c r="BP1965" s="17"/>
      <c r="BQ1965" s="17"/>
      <c r="BR1965" s="17"/>
      <c r="BS1965" s="17"/>
      <c r="BT1965" s="33"/>
      <c r="BU1965" s="33"/>
    </row>
    <row r="1966" spans="58:73" ht="15">
      <c r="BF1966" s="17"/>
      <c r="BG1966" s="17"/>
      <c r="BH1966" s="17"/>
      <c r="BI1966" s="17"/>
      <c r="BJ1966" s="17"/>
      <c r="BK1966" s="17"/>
      <c r="BL1966" s="33"/>
      <c r="BM1966" s="33"/>
      <c r="BN1966" s="17"/>
      <c r="BO1966" s="17"/>
      <c r="BP1966" s="17"/>
      <c r="BQ1966" s="17"/>
      <c r="BR1966" s="17"/>
      <c r="BS1966" s="17"/>
      <c r="BT1966" s="33"/>
      <c r="BU1966" s="33"/>
    </row>
    <row r="1967" spans="58:73" ht="15">
      <c r="BF1967" s="17"/>
      <c r="BG1967" s="17"/>
      <c r="BH1967" s="17"/>
      <c r="BI1967" s="17"/>
      <c r="BJ1967" s="17"/>
      <c r="BK1967" s="17"/>
      <c r="BL1967" s="33"/>
      <c r="BM1967" s="33"/>
      <c r="BN1967" s="17"/>
      <c r="BO1967" s="17"/>
      <c r="BP1967" s="17"/>
      <c r="BQ1967" s="17"/>
      <c r="BR1967" s="17"/>
      <c r="BS1967" s="17"/>
      <c r="BT1967" s="33"/>
      <c r="BU1967" s="33"/>
    </row>
    <row r="1968" spans="58:73" ht="15">
      <c r="BF1968" s="17"/>
      <c r="BG1968" s="17"/>
      <c r="BH1968" s="17"/>
      <c r="BI1968" s="17"/>
      <c r="BJ1968" s="17"/>
      <c r="BK1968" s="17"/>
      <c r="BL1968" s="33"/>
      <c r="BM1968" s="33"/>
      <c r="BN1968" s="17"/>
      <c r="BO1968" s="17"/>
      <c r="BP1968" s="17"/>
      <c r="BQ1968" s="17"/>
      <c r="BR1968" s="17"/>
      <c r="BS1968" s="17"/>
      <c r="BT1968" s="33"/>
      <c r="BU1968" s="33"/>
    </row>
    <row r="1969" spans="58:73" ht="15">
      <c r="BF1969" s="17"/>
      <c r="BG1969" s="17"/>
      <c r="BH1969" s="17"/>
      <c r="BI1969" s="17"/>
      <c r="BJ1969" s="17"/>
      <c r="BK1969" s="17"/>
      <c r="BL1969" s="33"/>
      <c r="BM1969" s="33"/>
      <c r="BN1969" s="17"/>
      <c r="BO1969" s="17"/>
      <c r="BP1969" s="17"/>
      <c r="BQ1969" s="17"/>
      <c r="BR1969" s="17"/>
      <c r="BS1969" s="17"/>
      <c r="BT1969" s="33"/>
      <c r="BU1969" s="33"/>
    </row>
    <row r="1970" spans="58:73" ht="15">
      <c r="BF1970" s="17"/>
      <c r="BG1970" s="17"/>
      <c r="BH1970" s="17"/>
      <c r="BI1970" s="17"/>
      <c r="BJ1970" s="17"/>
      <c r="BK1970" s="17"/>
      <c r="BL1970" s="33"/>
      <c r="BM1970" s="33"/>
      <c r="BN1970" s="17"/>
      <c r="BO1970" s="17"/>
      <c r="BP1970" s="17"/>
      <c r="BQ1970" s="17"/>
      <c r="BR1970" s="17"/>
      <c r="BS1970" s="17"/>
      <c r="BT1970" s="33"/>
      <c r="BU1970" s="33"/>
    </row>
    <row r="1971" spans="58:73" ht="15">
      <c r="BF1971" s="17"/>
      <c r="BG1971" s="17"/>
      <c r="BH1971" s="17"/>
      <c r="BI1971" s="17"/>
      <c r="BJ1971" s="17"/>
      <c r="BK1971" s="17"/>
      <c r="BL1971" s="33"/>
      <c r="BM1971" s="33"/>
      <c r="BN1971" s="17"/>
      <c r="BO1971" s="17"/>
      <c r="BP1971" s="17"/>
      <c r="BQ1971" s="17"/>
      <c r="BR1971" s="17"/>
      <c r="BS1971" s="17"/>
      <c r="BT1971" s="33"/>
      <c r="BU1971" s="33"/>
    </row>
    <row r="1972" spans="58:73" ht="15">
      <c r="BF1972" s="17"/>
      <c r="BG1972" s="17"/>
      <c r="BH1972" s="17"/>
      <c r="BI1972" s="17"/>
      <c r="BJ1972" s="17"/>
      <c r="BK1972" s="17"/>
      <c r="BL1972" s="33"/>
      <c r="BM1972" s="33"/>
      <c r="BN1972" s="17"/>
      <c r="BO1972" s="17"/>
      <c r="BP1972" s="17"/>
      <c r="BQ1972" s="17"/>
      <c r="BR1972" s="17"/>
      <c r="BS1972" s="17"/>
      <c r="BT1972" s="33"/>
      <c r="BU1972" s="33"/>
    </row>
    <row r="1973" spans="58:73" ht="15">
      <c r="BF1973" s="17"/>
      <c r="BG1973" s="17"/>
      <c r="BH1973" s="17"/>
      <c r="BI1973" s="17"/>
      <c r="BJ1973" s="17"/>
      <c r="BK1973" s="17"/>
      <c r="BL1973" s="33"/>
      <c r="BM1973" s="33"/>
      <c r="BN1973" s="17"/>
      <c r="BO1973" s="17"/>
      <c r="BP1973" s="17"/>
      <c r="BQ1973" s="17"/>
      <c r="BR1973" s="17"/>
      <c r="BS1973" s="17"/>
      <c r="BT1973" s="33"/>
      <c r="BU1973" s="33"/>
    </row>
    <row r="1974" spans="58:73" ht="15">
      <c r="BF1974" s="17"/>
      <c r="BG1974" s="17"/>
      <c r="BH1974" s="17"/>
      <c r="BI1974" s="17"/>
      <c r="BJ1974" s="17"/>
      <c r="BK1974" s="17"/>
      <c r="BL1974" s="33"/>
      <c r="BM1974" s="33"/>
      <c r="BN1974" s="17"/>
      <c r="BO1974" s="17"/>
      <c r="BP1974" s="17"/>
      <c r="BQ1974" s="17"/>
      <c r="BR1974" s="17"/>
      <c r="BS1974" s="17"/>
      <c r="BT1974" s="33"/>
      <c r="BU1974" s="33"/>
    </row>
    <row r="1975" spans="58:73" ht="15">
      <c r="BF1975" s="17"/>
      <c r="BG1975" s="17"/>
      <c r="BH1975" s="17"/>
      <c r="BI1975" s="17"/>
      <c r="BJ1975" s="17"/>
      <c r="BK1975" s="17"/>
      <c r="BL1975" s="33"/>
      <c r="BM1975" s="33"/>
      <c r="BN1975" s="17"/>
      <c r="BO1975" s="17"/>
      <c r="BP1975" s="17"/>
      <c r="BQ1975" s="17"/>
      <c r="BR1975" s="17"/>
      <c r="BS1975" s="17"/>
      <c r="BT1975" s="33"/>
      <c r="BU1975" s="33"/>
    </row>
    <row r="1976" spans="58:73" ht="15">
      <c r="BF1976" s="17"/>
      <c r="BG1976" s="17"/>
      <c r="BH1976" s="17"/>
      <c r="BI1976" s="17"/>
      <c r="BJ1976" s="17"/>
      <c r="BK1976" s="17"/>
      <c r="BL1976" s="33"/>
      <c r="BM1976" s="33"/>
      <c r="BN1976" s="17"/>
      <c r="BO1976" s="17"/>
      <c r="BP1976" s="17"/>
      <c r="BQ1976" s="17"/>
      <c r="BR1976" s="17"/>
      <c r="BS1976" s="17"/>
      <c r="BT1976" s="33"/>
      <c r="BU1976" s="33"/>
    </row>
    <row r="1977" spans="58:73" ht="15">
      <c r="BF1977" s="17"/>
      <c r="BG1977" s="17"/>
      <c r="BH1977" s="17"/>
      <c r="BI1977" s="17"/>
      <c r="BJ1977" s="17"/>
      <c r="BK1977" s="17"/>
      <c r="BL1977" s="33"/>
      <c r="BM1977" s="33"/>
      <c r="BN1977" s="17"/>
      <c r="BO1977" s="17"/>
      <c r="BP1977" s="17"/>
      <c r="BQ1977" s="17"/>
      <c r="BR1977" s="17"/>
      <c r="BS1977" s="17"/>
      <c r="BT1977" s="33"/>
      <c r="BU1977" s="33"/>
    </row>
    <row r="1978" spans="58:73" ht="15">
      <c r="BF1978" s="17"/>
      <c r="BG1978" s="17"/>
      <c r="BH1978" s="17"/>
      <c r="BI1978" s="17"/>
      <c r="BJ1978" s="17"/>
      <c r="BK1978" s="17"/>
      <c r="BL1978" s="33"/>
      <c r="BM1978" s="33"/>
      <c r="BN1978" s="17"/>
      <c r="BO1978" s="17"/>
      <c r="BP1978" s="17"/>
      <c r="BQ1978" s="17"/>
      <c r="BR1978" s="17"/>
      <c r="BS1978" s="17"/>
      <c r="BT1978" s="33"/>
      <c r="BU1978" s="33"/>
    </row>
    <row r="1979" spans="58:73" ht="15">
      <c r="BF1979" s="17"/>
      <c r="BG1979" s="17"/>
      <c r="BH1979" s="17"/>
      <c r="BI1979" s="17"/>
      <c r="BJ1979" s="17"/>
      <c r="BK1979" s="17"/>
      <c r="BL1979" s="33"/>
      <c r="BM1979" s="33"/>
      <c r="BN1979" s="17"/>
      <c r="BO1979" s="17"/>
      <c r="BP1979" s="17"/>
      <c r="BQ1979" s="17"/>
      <c r="BR1979" s="17"/>
      <c r="BS1979" s="17"/>
      <c r="BT1979" s="33"/>
      <c r="BU1979" s="33"/>
    </row>
    <row r="1980" spans="58:73" ht="15">
      <c r="BF1980" s="17"/>
      <c r="BG1980" s="17"/>
      <c r="BH1980" s="17"/>
      <c r="BI1980" s="17"/>
      <c r="BJ1980" s="17"/>
      <c r="BK1980" s="17"/>
      <c r="BL1980" s="33"/>
      <c r="BM1980" s="33"/>
      <c r="BN1980" s="17"/>
      <c r="BO1980" s="17"/>
      <c r="BP1980" s="17"/>
      <c r="BQ1980" s="17"/>
      <c r="BR1980" s="17"/>
      <c r="BS1980" s="17"/>
      <c r="BT1980" s="33"/>
      <c r="BU1980" s="33"/>
    </row>
    <row r="1981" spans="58:73" ht="15">
      <c r="BF1981" s="17"/>
      <c r="BG1981" s="17"/>
      <c r="BH1981" s="17"/>
      <c r="BI1981" s="17"/>
      <c r="BJ1981" s="17"/>
      <c r="BK1981" s="17"/>
      <c r="BL1981" s="33"/>
      <c r="BM1981" s="33"/>
      <c r="BN1981" s="17"/>
      <c r="BO1981" s="17"/>
      <c r="BP1981" s="17"/>
      <c r="BQ1981" s="17"/>
      <c r="BR1981" s="17"/>
      <c r="BS1981" s="17"/>
      <c r="BT1981" s="33"/>
      <c r="BU1981" s="33"/>
    </row>
    <row r="1982" spans="58:73" ht="15">
      <c r="BF1982" s="17"/>
      <c r="BG1982" s="17"/>
      <c r="BH1982" s="17"/>
      <c r="BI1982" s="17"/>
      <c r="BJ1982" s="17"/>
      <c r="BK1982" s="17"/>
      <c r="BL1982" s="33"/>
      <c r="BM1982" s="33"/>
      <c r="BN1982" s="17"/>
      <c r="BO1982" s="17"/>
      <c r="BP1982" s="17"/>
      <c r="BQ1982" s="17"/>
      <c r="BR1982" s="17"/>
      <c r="BS1982" s="17"/>
      <c r="BT1982" s="33"/>
      <c r="BU1982" s="33"/>
    </row>
    <row r="1983" spans="58:73" ht="15">
      <c r="BF1983" s="17"/>
      <c r="BG1983" s="17"/>
      <c r="BH1983" s="17"/>
      <c r="BI1983" s="17"/>
      <c r="BJ1983" s="17"/>
      <c r="BK1983" s="17"/>
      <c r="BL1983" s="33"/>
      <c r="BM1983" s="33"/>
      <c r="BN1983" s="17"/>
      <c r="BO1983" s="17"/>
      <c r="BP1983" s="17"/>
      <c r="BQ1983" s="17"/>
      <c r="BR1983" s="17"/>
      <c r="BS1983" s="17"/>
      <c r="BT1983" s="33"/>
      <c r="BU1983" s="33"/>
    </row>
    <row r="1984" spans="58:73" ht="15">
      <c r="BF1984" s="17"/>
      <c r="BG1984" s="17"/>
      <c r="BH1984" s="17"/>
      <c r="BI1984" s="17"/>
      <c r="BJ1984" s="17"/>
      <c r="BK1984" s="17"/>
      <c r="BL1984" s="33"/>
      <c r="BM1984" s="33"/>
      <c r="BN1984" s="17"/>
      <c r="BO1984" s="17"/>
      <c r="BP1984" s="17"/>
      <c r="BQ1984" s="17"/>
      <c r="BR1984" s="17"/>
      <c r="BS1984" s="17"/>
      <c r="BT1984" s="33"/>
      <c r="BU1984" s="33"/>
    </row>
    <row r="1985" spans="58:73" ht="15">
      <c r="BF1985" s="17"/>
      <c r="BG1985" s="17"/>
      <c r="BH1985" s="17"/>
      <c r="BI1985" s="17"/>
      <c r="BJ1985" s="17"/>
      <c r="BK1985" s="17"/>
      <c r="BL1985" s="33"/>
      <c r="BM1985" s="33"/>
      <c r="BN1985" s="17"/>
      <c r="BO1985" s="17"/>
      <c r="BP1985" s="17"/>
      <c r="BQ1985" s="17"/>
      <c r="BR1985" s="17"/>
      <c r="BS1985" s="17"/>
      <c r="BT1985" s="33"/>
      <c r="BU1985" s="33"/>
    </row>
    <row r="1986" spans="58:73" ht="15">
      <c r="BF1986" s="17"/>
      <c r="BG1986" s="17"/>
      <c r="BH1986" s="17"/>
      <c r="BI1986" s="17"/>
      <c r="BJ1986" s="17"/>
      <c r="BK1986" s="17"/>
      <c r="BL1986" s="33"/>
      <c r="BM1986" s="33"/>
      <c r="BN1986" s="17"/>
      <c r="BO1986" s="17"/>
      <c r="BP1986" s="17"/>
      <c r="BQ1986" s="17"/>
      <c r="BR1986" s="17"/>
      <c r="BS1986" s="17"/>
      <c r="BT1986" s="33"/>
      <c r="BU1986" s="33"/>
    </row>
    <row r="1987" spans="58:73" ht="15">
      <c r="BF1987" s="17"/>
      <c r="BG1987" s="17"/>
      <c r="BH1987" s="17"/>
      <c r="BI1987" s="17"/>
      <c r="BJ1987" s="17"/>
      <c r="BK1987" s="17"/>
      <c r="BL1987" s="33"/>
      <c r="BM1987" s="33"/>
      <c r="BN1987" s="17"/>
      <c r="BO1987" s="17"/>
      <c r="BP1987" s="17"/>
      <c r="BQ1987" s="17"/>
      <c r="BR1987" s="17"/>
      <c r="BS1987" s="17"/>
      <c r="BT1987" s="33"/>
      <c r="BU1987" s="33"/>
    </row>
    <row r="1988" spans="58:73" ht="15">
      <c r="BF1988" s="17"/>
      <c r="BG1988" s="17"/>
      <c r="BH1988" s="17"/>
      <c r="BI1988" s="17"/>
      <c r="BJ1988" s="17"/>
      <c r="BK1988" s="17"/>
      <c r="BL1988" s="33"/>
      <c r="BM1988" s="33"/>
      <c r="BN1988" s="17"/>
      <c r="BO1988" s="17"/>
      <c r="BP1988" s="17"/>
      <c r="BQ1988" s="17"/>
      <c r="BR1988" s="17"/>
      <c r="BS1988" s="17"/>
      <c r="BT1988" s="33"/>
      <c r="BU1988" s="33"/>
    </row>
    <row r="1989" spans="58:73" ht="15">
      <c r="BF1989" s="17"/>
      <c r="BG1989" s="17"/>
      <c r="BH1989" s="17"/>
      <c r="BI1989" s="17"/>
      <c r="BJ1989" s="17"/>
      <c r="BK1989" s="17"/>
      <c r="BL1989" s="33"/>
      <c r="BM1989" s="33"/>
      <c r="BN1989" s="17"/>
      <c r="BO1989" s="17"/>
      <c r="BP1989" s="17"/>
      <c r="BQ1989" s="17"/>
      <c r="BR1989" s="17"/>
      <c r="BS1989" s="17"/>
      <c r="BT1989" s="33"/>
      <c r="BU1989" s="33"/>
    </row>
    <row r="1990" spans="58:73" ht="15">
      <c r="BF1990" s="17"/>
      <c r="BG1990" s="17"/>
      <c r="BH1990" s="17"/>
      <c r="BI1990" s="17"/>
      <c r="BJ1990" s="17"/>
      <c r="BK1990" s="17"/>
      <c r="BL1990" s="33"/>
      <c r="BM1990" s="33"/>
      <c r="BN1990" s="17"/>
      <c r="BO1990" s="17"/>
      <c r="BP1990" s="17"/>
      <c r="BQ1990" s="17"/>
      <c r="BR1990" s="17"/>
      <c r="BS1990" s="17"/>
      <c r="BT1990" s="33"/>
      <c r="BU1990" s="33"/>
    </row>
    <row r="1991" spans="58:73" ht="15">
      <c r="BF1991" s="17"/>
      <c r="BG1991" s="17"/>
      <c r="BH1991" s="17"/>
      <c r="BI1991" s="17"/>
      <c r="BJ1991" s="17"/>
      <c r="BK1991" s="17"/>
      <c r="BL1991" s="33"/>
      <c r="BM1991" s="33"/>
      <c r="BN1991" s="17"/>
      <c r="BO1991" s="17"/>
      <c r="BP1991" s="17"/>
      <c r="BQ1991" s="17"/>
      <c r="BR1991" s="17"/>
      <c r="BS1991" s="17"/>
      <c r="BT1991" s="33"/>
      <c r="BU1991" s="33"/>
    </row>
    <row r="1992" spans="58:73" ht="15">
      <c r="BF1992" s="17"/>
      <c r="BG1992" s="17"/>
      <c r="BH1992" s="17"/>
      <c r="BI1992" s="17"/>
      <c r="BJ1992" s="17"/>
      <c r="BK1992" s="17"/>
      <c r="BL1992" s="33"/>
      <c r="BM1992" s="33"/>
      <c r="BN1992" s="17"/>
      <c r="BO1992" s="17"/>
      <c r="BP1992" s="17"/>
      <c r="BQ1992" s="17"/>
      <c r="BR1992" s="17"/>
      <c r="BS1992" s="17"/>
      <c r="BT1992" s="33"/>
      <c r="BU1992" s="33"/>
    </row>
    <row r="1993" spans="58:73" ht="15">
      <c r="BF1993" s="17"/>
      <c r="BG1993" s="17"/>
      <c r="BH1993" s="17"/>
      <c r="BI1993" s="17"/>
      <c r="BJ1993" s="17"/>
      <c r="BK1993" s="17"/>
      <c r="BL1993" s="33"/>
      <c r="BM1993" s="33"/>
      <c r="BN1993" s="17"/>
      <c r="BO1993" s="17"/>
      <c r="BP1993" s="17"/>
      <c r="BQ1993" s="17"/>
      <c r="BR1993" s="17"/>
      <c r="BS1993" s="17"/>
      <c r="BT1993" s="33"/>
      <c r="BU1993" s="33"/>
    </row>
    <row r="1994" spans="58:73" ht="15">
      <c r="BF1994" s="17"/>
      <c r="BG1994" s="17"/>
      <c r="BH1994" s="17"/>
      <c r="BI1994" s="17"/>
      <c r="BJ1994" s="17"/>
      <c r="BK1994" s="17"/>
      <c r="BL1994" s="33"/>
      <c r="BM1994" s="33"/>
      <c r="BN1994" s="17"/>
      <c r="BO1994" s="17"/>
      <c r="BP1994" s="17"/>
      <c r="BQ1994" s="17"/>
      <c r="BR1994" s="17"/>
      <c r="BS1994" s="17"/>
      <c r="BT1994" s="33"/>
      <c r="BU1994" s="33"/>
    </row>
    <row r="1995" spans="58:73" ht="15">
      <c r="BF1995" s="17"/>
      <c r="BG1995" s="17"/>
      <c r="BH1995" s="17"/>
      <c r="BI1995" s="17"/>
      <c r="BJ1995" s="17"/>
      <c r="BK1995" s="17"/>
      <c r="BL1995" s="33"/>
      <c r="BM1995" s="33"/>
      <c r="BN1995" s="17"/>
      <c r="BO1995" s="17"/>
      <c r="BP1995" s="17"/>
      <c r="BQ1995" s="17"/>
      <c r="BR1995" s="17"/>
      <c r="BS1995" s="17"/>
      <c r="BT1995" s="33"/>
      <c r="BU1995" s="33"/>
    </row>
    <row r="1996" spans="58:73" ht="15">
      <c r="BF1996" s="17"/>
      <c r="BG1996" s="17"/>
      <c r="BH1996" s="17"/>
      <c r="BI1996" s="17"/>
      <c r="BJ1996" s="17"/>
      <c r="BK1996" s="17"/>
      <c r="BL1996" s="33"/>
      <c r="BM1996" s="33"/>
      <c r="BN1996" s="17"/>
      <c r="BO1996" s="17"/>
      <c r="BP1996" s="17"/>
      <c r="BQ1996" s="17"/>
      <c r="BR1996" s="17"/>
      <c r="BS1996" s="17"/>
      <c r="BT1996" s="33"/>
      <c r="BU1996" s="33"/>
    </row>
    <row r="1997" spans="58:73" ht="15">
      <c r="BF1997" s="17"/>
      <c r="BG1997" s="17"/>
      <c r="BH1997" s="17"/>
      <c r="BI1997" s="17"/>
      <c r="BJ1997" s="17"/>
      <c r="BK1997" s="17"/>
      <c r="BL1997" s="33"/>
      <c r="BM1997" s="33"/>
      <c r="BN1997" s="17"/>
      <c r="BO1997" s="17"/>
      <c r="BP1997" s="17"/>
      <c r="BQ1997" s="17"/>
      <c r="BR1997" s="17"/>
      <c r="BS1997" s="17"/>
      <c r="BT1997" s="33"/>
      <c r="BU1997" s="33"/>
    </row>
    <row r="1998" spans="58:73" ht="15">
      <c r="BF1998" s="17"/>
      <c r="BG1998" s="17"/>
      <c r="BH1998" s="17"/>
      <c r="BI1998" s="17"/>
      <c r="BJ1998" s="17"/>
      <c r="BK1998" s="17"/>
      <c r="BL1998" s="33"/>
      <c r="BM1998" s="33"/>
      <c r="BN1998" s="17"/>
      <c r="BO1998" s="17"/>
      <c r="BP1998" s="17"/>
      <c r="BQ1998" s="17"/>
      <c r="BR1998" s="17"/>
      <c r="BS1998" s="17"/>
      <c r="BT1998" s="33"/>
      <c r="BU1998" s="33"/>
    </row>
    <row r="1999" spans="58:73" ht="15">
      <c r="BF1999" s="17"/>
      <c r="BG1999" s="17"/>
      <c r="BH1999" s="17"/>
      <c r="BI1999" s="17"/>
      <c r="BJ1999" s="17"/>
      <c r="BK1999" s="17"/>
      <c r="BL1999" s="33"/>
      <c r="BM1999" s="33"/>
      <c r="BN1999" s="17"/>
      <c r="BO1999" s="17"/>
      <c r="BP1999" s="17"/>
      <c r="BQ1999" s="17"/>
      <c r="BR1999" s="17"/>
      <c r="BS1999" s="17"/>
      <c r="BT1999" s="33"/>
      <c r="BU1999" s="33"/>
    </row>
    <row r="2000" spans="58:73" ht="15">
      <c r="BF2000" s="17"/>
      <c r="BG2000" s="17"/>
      <c r="BH2000" s="17"/>
      <c r="BI2000" s="17"/>
      <c r="BJ2000" s="17"/>
      <c r="BK2000" s="17"/>
      <c r="BL2000" s="33"/>
      <c r="BM2000" s="33"/>
      <c r="BN2000" s="17"/>
      <c r="BO2000" s="17"/>
      <c r="BP2000" s="17"/>
      <c r="BQ2000" s="17"/>
      <c r="BR2000" s="17"/>
      <c r="BS2000" s="17"/>
      <c r="BT2000" s="33"/>
      <c r="BU2000" s="33"/>
    </row>
    <row r="2001" spans="58:73" ht="15">
      <c r="BF2001" s="17"/>
      <c r="BG2001" s="17"/>
      <c r="BH2001" s="17"/>
      <c r="BI2001" s="17"/>
      <c r="BJ2001" s="17"/>
      <c r="BK2001" s="17"/>
      <c r="BL2001" s="33"/>
      <c r="BM2001" s="33"/>
      <c r="BN2001" s="17"/>
      <c r="BO2001" s="17"/>
      <c r="BP2001" s="17"/>
      <c r="BQ2001" s="17"/>
      <c r="BR2001" s="17"/>
      <c r="BS2001" s="17"/>
      <c r="BT2001" s="33"/>
      <c r="BU2001" s="33"/>
    </row>
    <row r="2002" spans="58:73" ht="15">
      <c r="BF2002" s="17"/>
      <c r="BG2002" s="17"/>
      <c r="BH2002" s="17"/>
      <c r="BI2002" s="17"/>
      <c r="BJ2002" s="17"/>
      <c r="BK2002" s="17"/>
      <c r="BL2002" s="33"/>
      <c r="BM2002" s="33"/>
      <c r="BN2002" s="17"/>
      <c r="BO2002" s="17"/>
      <c r="BP2002" s="17"/>
      <c r="BQ2002" s="17"/>
      <c r="BR2002" s="17"/>
      <c r="BS2002" s="17"/>
      <c r="BT2002" s="33"/>
      <c r="BU2002" s="33"/>
    </row>
    <row r="2003" spans="58:73" ht="15">
      <c r="BF2003" s="17"/>
      <c r="BG2003" s="17"/>
      <c r="BH2003" s="17"/>
      <c r="BI2003" s="17"/>
      <c r="BJ2003" s="17"/>
      <c r="BK2003" s="17"/>
      <c r="BL2003" s="33"/>
      <c r="BM2003" s="33"/>
      <c r="BN2003" s="17"/>
      <c r="BO2003" s="17"/>
      <c r="BP2003" s="17"/>
      <c r="BQ2003" s="17"/>
      <c r="BR2003" s="17"/>
      <c r="BS2003" s="17"/>
      <c r="BT2003" s="33"/>
      <c r="BU2003" s="33"/>
    </row>
    <row r="2004" spans="58:73" ht="15">
      <c r="BF2004" s="17"/>
      <c r="BG2004" s="17"/>
      <c r="BH2004" s="17"/>
      <c r="BI2004" s="17"/>
      <c r="BJ2004" s="17"/>
      <c r="BK2004" s="17"/>
      <c r="BL2004" s="33"/>
      <c r="BM2004" s="33"/>
      <c r="BN2004" s="17"/>
      <c r="BO2004" s="17"/>
      <c r="BP2004" s="17"/>
      <c r="BQ2004" s="17"/>
      <c r="BR2004" s="17"/>
      <c r="BS2004" s="17"/>
      <c r="BT2004" s="33"/>
      <c r="BU2004" s="33"/>
    </row>
    <row r="2005" spans="58:73" ht="15">
      <c r="BF2005" s="17"/>
      <c r="BG2005" s="17"/>
      <c r="BH2005" s="17"/>
      <c r="BI2005" s="17"/>
      <c r="BJ2005" s="17"/>
      <c r="BK2005" s="17"/>
      <c r="BL2005" s="33"/>
      <c r="BM2005" s="33"/>
      <c r="BN2005" s="17"/>
      <c r="BO2005" s="17"/>
      <c r="BP2005" s="17"/>
      <c r="BQ2005" s="17"/>
      <c r="BR2005" s="17"/>
      <c r="BS2005" s="17"/>
      <c r="BT2005" s="33"/>
      <c r="BU2005" s="33"/>
    </row>
    <row r="2006" spans="58:73" ht="15">
      <c r="BF2006" s="17"/>
      <c r="BG2006" s="17"/>
      <c r="BH2006" s="17"/>
      <c r="BI2006" s="17"/>
      <c r="BJ2006" s="17"/>
      <c r="BK2006" s="17"/>
      <c r="BL2006" s="33"/>
      <c r="BM2006" s="33"/>
      <c r="BN2006" s="17"/>
      <c r="BO2006" s="17"/>
      <c r="BP2006" s="17"/>
      <c r="BQ2006" s="17"/>
      <c r="BR2006" s="17"/>
      <c r="BS2006" s="17"/>
      <c r="BT2006" s="33"/>
      <c r="BU2006" s="33"/>
    </row>
    <row r="2007" spans="58:73" ht="15">
      <c r="BF2007" s="17"/>
      <c r="BG2007" s="17"/>
      <c r="BH2007" s="17"/>
      <c r="BI2007" s="17"/>
      <c r="BJ2007" s="17"/>
      <c r="BK2007" s="17"/>
      <c r="BL2007" s="33"/>
      <c r="BM2007" s="33"/>
      <c r="BN2007" s="17"/>
      <c r="BO2007" s="17"/>
      <c r="BP2007" s="17"/>
      <c r="BQ2007" s="17"/>
      <c r="BR2007" s="17"/>
      <c r="BS2007" s="17"/>
      <c r="BT2007" s="33"/>
      <c r="BU2007" s="33"/>
    </row>
    <row r="2008" spans="58:73" ht="15">
      <c r="BF2008" s="17"/>
      <c r="BG2008" s="17"/>
      <c r="BH2008" s="17"/>
      <c r="BI2008" s="17"/>
      <c r="BJ2008" s="17"/>
      <c r="BK2008" s="17"/>
      <c r="BL2008" s="33"/>
      <c r="BM2008" s="33"/>
      <c r="BN2008" s="17"/>
      <c r="BO2008" s="17"/>
      <c r="BP2008" s="17"/>
      <c r="BQ2008" s="17"/>
      <c r="BR2008" s="17"/>
      <c r="BS2008" s="17"/>
      <c r="BT2008" s="33"/>
      <c r="BU2008" s="33"/>
    </row>
    <row r="2009" spans="58:73" ht="15">
      <c r="BF2009" s="17"/>
      <c r="BG2009" s="17"/>
      <c r="BH2009" s="17"/>
      <c r="BI2009" s="17"/>
      <c r="BJ2009" s="17"/>
      <c r="BK2009" s="17"/>
      <c r="BL2009" s="33"/>
      <c r="BM2009" s="33"/>
      <c r="BN2009" s="17"/>
      <c r="BO2009" s="17"/>
      <c r="BP2009" s="17"/>
      <c r="BQ2009" s="17"/>
      <c r="BR2009" s="17"/>
      <c r="BS2009" s="17"/>
      <c r="BT2009" s="33"/>
      <c r="BU2009" s="33"/>
    </row>
    <row r="2010" spans="58:73" ht="15">
      <c r="BF2010" s="17"/>
      <c r="BG2010" s="17"/>
      <c r="BH2010" s="17"/>
      <c r="BI2010" s="17"/>
      <c r="BJ2010" s="17"/>
      <c r="BK2010" s="17"/>
      <c r="BL2010" s="33"/>
      <c r="BM2010" s="33"/>
      <c r="BN2010" s="17"/>
      <c r="BO2010" s="17"/>
      <c r="BP2010" s="17"/>
      <c r="BQ2010" s="17"/>
      <c r="BR2010" s="17"/>
      <c r="BS2010" s="17"/>
      <c r="BT2010" s="33"/>
      <c r="BU2010" s="33"/>
    </row>
    <row r="2011" spans="58:73" ht="15">
      <c r="BF2011" s="17"/>
      <c r="BG2011" s="17"/>
      <c r="BH2011" s="17"/>
      <c r="BI2011" s="17"/>
      <c r="BJ2011" s="17"/>
      <c r="BK2011" s="17"/>
      <c r="BL2011" s="33"/>
      <c r="BM2011" s="33"/>
      <c r="BN2011" s="17"/>
      <c r="BO2011" s="17"/>
      <c r="BP2011" s="17"/>
      <c r="BQ2011" s="17"/>
      <c r="BR2011" s="17"/>
      <c r="BS2011" s="17"/>
      <c r="BT2011" s="33"/>
      <c r="BU2011" s="33"/>
    </row>
    <row r="2012" spans="58:73" ht="15">
      <c r="BF2012" s="17"/>
      <c r="BG2012" s="17"/>
      <c r="BH2012" s="17"/>
      <c r="BI2012" s="17"/>
      <c r="BJ2012" s="17"/>
      <c r="BK2012" s="17"/>
      <c r="BL2012" s="33"/>
      <c r="BM2012" s="33"/>
      <c r="BN2012" s="17"/>
      <c r="BO2012" s="17"/>
      <c r="BP2012" s="17"/>
      <c r="BQ2012" s="17"/>
      <c r="BR2012" s="17"/>
      <c r="BS2012" s="17"/>
      <c r="BT2012" s="33"/>
      <c r="BU2012" s="33"/>
    </row>
    <row r="2013" spans="58:73" ht="15">
      <c r="BF2013" s="17"/>
      <c r="BG2013" s="17"/>
      <c r="BH2013" s="17"/>
      <c r="BI2013" s="17"/>
      <c r="BJ2013" s="17"/>
      <c r="BK2013" s="17"/>
      <c r="BL2013" s="33"/>
      <c r="BM2013" s="33"/>
      <c r="BN2013" s="17"/>
      <c r="BO2013" s="17"/>
      <c r="BP2013" s="17"/>
      <c r="BQ2013" s="17"/>
      <c r="BR2013" s="17"/>
      <c r="BS2013" s="17"/>
      <c r="BT2013" s="33"/>
      <c r="BU2013" s="33"/>
    </row>
    <row r="2014" spans="58:73" ht="15">
      <c r="BF2014" s="17"/>
      <c r="BG2014" s="17"/>
      <c r="BH2014" s="17"/>
      <c r="BI2014" s="17"/>
      <c r="BJ2014" s="17"/>
      <c r="BK2014" s="17"/>
      <c r="BL2014" s="33"/>
      <c r="BM2014" s="33"/>
      <c r="BN2014" s="17"/>
      <c r="BO2014" s="17"/>
      <c r="BP2014" s="17"/>
      <c r="BQ2014" s="17"/>
      <c r="BR2014" s="17"/>
      <c r="BS2014" s="17"/>
      <c r="BT2014" s="33"/>
      <c r="BU2014" s="33"/>
    </row>
    <row r="2015" spans="58:73" ht="15">
      <c r="BF2015" s="17"/>
      <c r="BG2015" s="17"/>
      <c r="BH2015" s="17"/>
      <c r="BI2015" s="17"/>
      <c r="BJ2015" s="17"/>
      <c r="BK2015" s="17"/>
      <c r="BL2015" s="33"/>
      <c r="BM2015" s="33"/>
      <c r="BN2015" s="17"/>
      <c r="BO2015" s="17"/>
      <c r="BP2015" s="17"/>
      <c r="BQ2015" s="17"/>
      <c r="BR2015" s="17"/>
      <c r="BS2015" s="17"/>
      <c r="BT2015" s="33"/>
      <c r="BU2015" s="33"/>
    </row>
    <row r="2016" spans="58:73" ht="15">
      <c r="BF2016" s="17"/>
      <c r="BG2016" s="17"/>
      <c r="BH2016" s="17"/>
      <c r="BI2016" s="17"/>
      <c r="BJ2016" s="17"/>
      <c r="BK2016" s="17"/>
      <c r="BL2016" s="33"/>
      <c r="BM2016" s="33"/>
      <c r="BN2016" s="17"/>
      <c r="BO2016" s="17"/>
      <c r="BP2016" s="17"/>
      <c r="BQ2016" s="17"/>
      <c r="BR2016" s="17"/>
      <c r="BS2016" s="17"/>
      <c r="BT2016" s="33"/>
      <c r="BU2016" s="33"/>
    </row>
    <row r="2017" spans="58:73" ht="15">
      <c r="BF2017" s="17"/>
      <c r="BG2017" s="17"/>
      <c r="BH2017" s="17"/>
      <c r="BI2017" s="17"/>
      <c r="BJ2017" s="17"/>
      <c r="BK2017" s="17"/>
      <c r="BL2017" s="33"/>
      <c r="BM2017" s="33"/>
      <c r="BN2017" s="17"/>
      <c r="BO2017" s="17"/>
      <c r="BP2017" s="17"/>
      <c r="BQ2017" s="17"/>
      <c r="BR2017" s="17"/>
      <c r="BS2017" s="17"/>
      <c r="BT2017" s="33"/>
      <c r="BU2017" s="33"/>
    </row>
    <row r="2018" spans="58:73" ht="15">
      <c r="BF2018" s="17"/>
      <c r="BG2018" s="17"/>
      <c r="BH2018" s="17"/>
      <c r="BI2018" s="17"/>
      <c r="BJ2018" s="17"/>
      <c r="BK2018" s="17"/>
      <c r="BL2018" s="33"/>
      <c r="BM2018" s="33"/>
      <c r="BN2018" s="17"/>
      <c r="BO2018" s="17"/>
      <c r="BP2018" s="17"/>
      <c r="BQ2018" s="17"/>
      <c r="BR2018" s="17"/>
      <c r="BS2018" s="17"/>
      <c r="BT2018" s="33"/>
      <c r="BU2018" s="33"/>
    </row>
    <row r="2019" spans="58:73" ht="15">
      <c r="BF2019" s="17"/>
      <c r="BG2019" s="17"/>
      <c r="BH2019" s="17"/>
      <c r="BI2019" s="17"/>
      <c r="BJ2019" s="17"/>
      <c r="BK2019" s="17"/>
      <c r="BL2019" s="33"/>
      <c r="BM2019" s="33"/>
      <c r="BN2019" s="17"/>
      <c r="BO2019" s="17"/>
      <c r="BP2019" s="17"/>
      <c r="BQ2019" s="17"/>
      <c r="BR2019" s="17"/>
      <c r="BS2019" s="17"/>
      <c r="BT2019" s="33"/>
      <c r="BU2019" s="33"/>
    </row>
    <row r="2020" spans="58:73" ht="15">
      <c r="BF2020" s="17"/>
      <c r="BG2020" s="17"/>
      <c r="BH2020" s="17"/>
      <c r="BI2020" s="17"/>
      <c r="BJ2020" s="17"/>
      <c r="BK2020" s="17"/>
      <c r="BL2020" s="33"/>
      <c r="BM2020" s="33"/>
      <c r="BN2020" s="17"/>
      <c r="BO2020" s="17"/>
      <c r="BP2020" s="17"/>
      <c r="BQ2020" s="17"/>
      <c r="BR2020" s="17"/>
      <c r="BS2020" s="17"/>
      <c r="BT2020" s="33"/>
      <c r="BU2020" s="33"/>
    </row>
    <row r="2021" spans="58:73" ht="15">
      <c r="BF2021" s="17"/>
      <c r="BG2021" s="17"/>
      <c r="BH2021" s="17"/>
      <c r="BI2021" s="17"/>
      <c r="BJ2021" s="17"/>
      <c r="BK2021" s="17"/>
      <c r="BL2021" s="33"/>
      <c r="BM2021" s="33"/>
      <c r="BN2021" s="17"/>
      <c r="BO2021" s="17"/>
      <c r="BP2021" s="17"/>
      <c r="BQ2021" s="17"/>
      <c r="BR2021" s="17"/>
      <c r="BS2021" s="17"/>
      <c r="BT2021" s="33"/>
      <c r="BU2021" s="33"/>
    </row>
    <row r="2022" spans="58:73" ht="15">
      <c r="BF2022" s="17"/>
      <c r="BG2022" s="17"/>
      <c r="BH2022" s="17"/>
      <c r="BI2022" s="17"/>
      <c r="BJ2022" s="17"/>
      <c r="BK2022" s="17"/>
      <c r="BL2022" s="33"/>
      <c r="BM2022" s="33"/>
      <c r="BN2022" s="17"/>
      <c r="BO2022" s="17"/>
      <c r="BP2022" s="17"/>
      <c r="BQ2022" s="17"/>
      <c r="BR2022" s="17"/>
      <c r="BS2022" s="17"/>
      <c r="BT2022" s="33"/>
      <c r="BU2022" s="33"/>
    </row>
    <row r="2023" spans="58:73" ht="15">
      <c r="BF2023" s="17"/>
      <c r="BG2023" s="17"/>
      <c r="BH2023" s="17"/>
      <c r="BI2023" s="17"/>
      <c r="BJ2023" s="17"/>
      <c r="BK2023" s="17"/>
      <c r="BL2023" s="33"/>
      <c r="BM2023" s="33"/>
      <c r="BN2023" s="17"/>
      <c r="BO2023" s="17"/>
      <c r="BP2023" s="17"/>
      <c r="BQ2023" s="17"/>
      <c r="BR2023" s="17"/>
      <c r="BS2023" s="17"/>
      <c r="BT2023" s="33"/>
      <c r="BU2023" s="33"/>
    </row>
    <row r="2024" spans="58:73" ht="15">
      <c r="BF2024" s="17"/>
      <c r="BG2024" s="17"/>
      <c r="BH2024" s="17"/>
      <c r="BI2024" s="17"/>
      <c r="BJ2024" s="17"/>
      <c r="BK2024" s="17"/>
      <c r="BL2024" s="33"/>
      <c r="BM2024" s="33"/>
      <c r="BN2024" s="17"/>
      <c r="BO2024" s="17"/>
      <c r="BP2024" s="17"/>
      <c r="BQ2024" s="17"/>
      <c r="BR2024" s="17"/>
      <c r="BS2024" s="17"/>
      <c r="BT2024" s="33"/>
      <c r="BU2024" s="33"/>
    </row>
    <row r="2025" spans="58:73" ht="15">
      <c r="BF2025" s="17"/>
      <c r="BG2025" s="17"/>
      <c r="BH2025" s="17"/>
      <c r="BI2025" s="17"/>
      <c r="BJ2025" s="17"/>
      <c r="BK2025" s="17"/>
      <c r="BL2025" s="33"/>
      <c r="BM2025" s="33"/>
      <c r="BN2025" s="17"/>
      <c r="BO2025" s="17"/>
      <c r="BP2025" s="17"/>
      <c r="BQ2025" s="17"/>
      <c r="BR2025" s="17"/>
      <c r="BS2025" s="17"/>
      <c r="BT2025" s="33"/>
      <c r="BU2025" s="33"/>
    </row>
    <row r="2026" spans="58:73" ht="15">
      <c r="BF2026" s="17"/>
      <c r="BG2026" s="17"/>
      <c r="BH2026" s="17"/>
      <c r="BI2026" s="17"/>
      <c r="BJ2026" s="17"/>
      <c r="BK2026" s="17"/>
      <c r="BL2026" s="33"/>
      <c r="BM2026" s="33"/>
      <c r="BN2026" s="17"/>
      <c r="BO2026" s="17"/>
      <c r="BP2026" s="17"/>
      <c r="BQ2026" s="17"/>
      <c r="BR2026" s="17"/>
      <c r="BS2026" s="17"/>
      <c r="BT2026" s="33"/>
      <c r="BU2026" s="33"/>
    </row>
    <row r="2027" spans="58:73" ht="15">
      <c r="BF2027" s="17"/>
      <c r="BG2027" s="17"/>
      <c r="BH2027" s="17"/>
      <c r="BI2027" s="17"/>
      <c r="BJ2027" s="17"/>
      <c r="BK2027" s="17"/>
      <c r="BL2027" s="33"/>
      <c r="BM2027" s="33"/>
      <c r="BN2027" s="17"/>
      <c r="BO2027" s="17"/>
      <c r="BP2027" s="17"/>
      <c r="BQ2027" s="17"/>
      <c r="BR2027" s="17"/>
      <c r="BS2027" s="17"/>
      <c r="BT2027" s="33"/>
      <c r="BU2027" s="33"/>
    </row>
    <row r="2028" spans="58:73" ht="15">
      <c r="BF2028" s="17"/>
      <c r="BG2028" s="17"/>
      <c r="BH2028" s="17"/>
      <c r="BI2028" s="17"/>
      <c r="BJ2028" s="17"/>
      <c r="BK2028" s="17"/>
      <c r="BL2028" s="33"/>
      <c r="BM2028" s="33"/>
      <c r="BN2028" s="17"/>
      <c r="BO2028" s="17"/>
      <c r="BP2028" s="17"/>
      <c r="BQ2028" s="17"/>
      <c r="BR2028" s="17"/>
      <c r="BS2028" s="17"/>
      <c r="BT2028" s="33"/>
      <c r="BU2028" s="33"/>
    </row>
    <row r="2029" spans="58:73" ht="15">
      <c r="BF2029" s="17"/>
      <c r="BG2029" s="17"/>
      <c r="BH2029" s="17"/>
      <c r="BI2029" s="17"/>
      <c r="BJ2029" s="17"/>
      <c r="BK2029" s="17"/>
      <c r="BL2029" s="33"/>
      <c r="BM2029" s="33"/>
      <c r="BN2029" s="17"/>
      <c r="BO2029" s="17"/>
      <c r="BP2029" s="17"/>
      <c r="BQ2029" s="17"/>
      <c r="BR2029" s="17"/>
      <c r="BS2029" s="17"/>
      <c r="BT2029" s="33"/>
      <c r="BU2029" s="33"/>
    </row>
    <row r="2030" spans="58:73" ht="15">
      <c r="BF2030" s="17"/>
      <c r="BG2030" s="17"/>
      <c r="BH2030" s="17"/>
      <c r="BI2030" s="17"/>
      <c r="BJ2030" s="17"/>
      <c r="BK2030" s="17"/>
      <c r="BL2030" s="33"/>
      <c r="BM2030" s="33"/>
      <c r="BN2030" s="17"/>
      <c r="BO2030" s="17"/>
      <c r="BP2030" s="17"/>
      <c r="BQ2030" s="17"/>
      <c r="BR2030" s="17"/>
      <c r="BS2030" s="17"/>
      <c r="BT2030" s="33"/>
      <c r="BU2030" s="33"/>
    </row>
    <row r="2031" spans="58:73" ht="15">
      <c r="BF2031" s="17"/>
      <c r="BG2031" s="17"/>
      <c r="BH2031" s="17"/>
      <c r="BI2031" s="17"/>
      <c r="BJ2031" s="17"/>
      <c r="BK2031" s="17"/>
      <c r="BL2031" s="33"/>
      <c r="BM2031" s="33"/>
      <c r="BN2031" s="17"/>
      <c r="BO2031" s="17"/>
      <c r="BP2031" s="17"/>
      <c r="BQ2031" s="17"/>
      <c r="BR2031" s="17"/>
      <c r="BS2031" s="17"/>
      <c r="BT2031" s="33"/>
      <c r="BU2031" s="33"/>
    </row>
    <row r="2032" spans="58:73" ht="15">
      <c r="BF2032" s="17"/>
      <c r="BG2032" s="17"/>
      <c r="BH2032" s="17"/>
      <c r="BI2032" s="17"/>
      <c r="BJ2032" s="17"/>
      <c r="BK2032" s="17"/>
      <c r="BL2032" s="33"/>
      <c r="BM2032" s="33"/>
      <c r="BN2032" s="17"/>
      <c r="BO2032" s="17"/>
      <c r="BP2032" s="17"/>
      <c r="BQ2032" s="17"/>
      <c r="BR2032" s="17"/>
      <c r="BS2032" s="17"/>
      <c r="BT2032" s="33"/>
      <c r="BU2032" s="33"/>
    </row>
    <row r="2033" spans="58:73" ht="15">
      <c r="BF2033" s="17"/>
      <c r="BG2033" s="17"/>
      <c r="BH2033" s="17"/>
      <c r="BI2033" s="17"/>
      <c r="BJ2033" s="17"/>
      <c r="BK2033" s="17"/>
      <c r="BL2033" s="33"/>
      <c r="BM2033" s="33"/>
      <c r="BN2033" s="17"/>
      <c r="BO2033" s="17"/>
      <c r="BP2033" s="17"/>
      <c r="BQ2033" s="17"/>
      <c r="BR2033" s="17"/>
      <c r="BS2033" s="17"/>
      <c r="BT2033" s="33"/>
      <c r="BU2033" s="33"/>
    </row>
    <row r="2034" spans="58:73" ht="15">
      <c r="BF2034" s="17"/>
      <c r="BG2034" s="17"/>
      <c r="BH2034" s="17"/>
      <c r="BI2034" s="17"/>
      <c r="BJ2034" s="17"/>
      <c r="BK2034" s="17"/>
      <c r="BL2034" s="33"/>
      <c r="BM2034" s="33"/>
      <c r="BN2034" s="17"/>
      <c r="BO2034" s="17"/>
      <c r="BP2034" s="17"/>
      <c r="BQ2034" s="17"/>
      <c r="BR2034" s="17"/>
      <c r="BS2034" s="17"/>
      <c r="BT2034" s="33"/>
      <c r="BU2034" s="33"/>
    </row>
    <row r="2035" spans="58:73" ht="15">
      <c r="BF2035" s="17"/>
      <c r="BG2035" s="17"/>
      <c r="BH2035" s="17"/>
      <c r="BI2035" s="17"/>
      <c r="BJ2035" s="17"/>
      <c r="BK2035" s="17"/>
      <c r="BL2035" s="33"/>
      <c r="BM2035" s="33"/>
      <c r="BN2035" s="17"/>
      <c r="BO2035" s="17"/>
      <c r="BP2035" s="17"/>
      <c r="BQ2035" s="17"/>
      <c r="BR2035" s="17"/>
      <c r="BS2035" s="17"/>
      <c r="BT2035" s="33"/>
      <c r="BU2035" s="33"/>
    </row>
    <row r="2036" spans="58:73" ht="15">
      <c r="BF2036" s="17"/>
      <c r="BG2036" s="17"/>
      <c r="BH2036" s="17"/>
      <c r="BI2036" s="17"/>
      <c r="BJ2036" s="17"/>
      <c r="BK2036" s="17"/>
      <c r="BL2036" s="33"/>
      <c r="BM2036" s="33"/>
      <c r="BN2036" s="17"/>
      <c r="BO2036" s="17"/>
      <c r="BP2036" s="17"/>
      <c r="BQ2036" s="17"/>
      <c r="BR2036" s="17"/>
      <c r="BS2036" s="17"/>
      <c r="BT2036" s="33"/>
      <c r="BU2036" s="33"/>
    </row>
    <row r="2037" spans="58:73" ht="15">
      <c r="BF2037" s="17"/>
      <c r="BG2037" s="17"/>
      <c r="BH2037" s="17"/>
      <c r="BI2037" s="17"/>
      <c r="BJ2037" s="17"/>
      <c r="BK2037" s="17"/>
      <c r="BL2037" s="33"/>
      <c r="BM2037" s="33"/>
      <c r="BN2037" s="17"/>
      <c r="BO2037" s="17"/>
      <c r="BP2037" s="17"/>
      <c r="BQ2037" s="17"/>
      <c r="BR2037" s="17"/>
      <c r="BS2037" s="17"/>
      <c r="BT2037" s="33"/>
      <c r="BU2037" s="33"/>
    </row>
    <row r="2038" spans="58:73" ht="15">
      <c r="BF2038" s="17"/>
      <c r="BG2038" s="17"/>
      <c r="BH2038" s="17"/>
      <c r="BI2038" s="17"/>
      <c r="BJ2038" s="17"/>
      <c r="BK2038" s="17"/>
      <c r="BL2038" s="33"/>
      <c r="BM2038" s="33"/>
      <c r="BN2038" s="17"/>
      <c r="BO2038" s="17"/>
      <c r="BP2038" s="17"/>
      <c r="BQ2038" s="17"/>
      <c r="BR2038" s="17"/>
      <c r="BS2038" s="17"/>
      <c r="BT2038" s="33"/>
      <c r="BU2038" s="33"/>
    </row>
    <row r="2039" spans="58:73" ht="15">
      <c r="BF2039" s="17"/>
      <c r="BG2039" s="17"/>
      <c r="BH2039" s="17"/>
      <c r="BI2039" s="17"/>
      <c r="BJ2039" s="17"/>
      <c r="BK2039" s="17"/>
      <c r="BL2039" s="33"/>
      <c r="BM2039" s="33"/>
      <c r="BN2039" s="17"/>
      <c r="BO2039" s="17"/>
      <c r="BP2039" s="17"/>
      <c r="BQ2039" s="17"/>
      <c r="BR2039" s="17"/>
      <c r="BS2039" s="17"/>
      <c r="BT2039" s="33"/>
      <c r="BU2039" s="33"/>
    </row>
    <row r="2040" spans="58:73" ht="15">
      <c r="BF2040" s="17"/>
      <c r="BG2040" s="17"/>
      <c r="BH2040" s="17"/>
      <c r="BI2040" s="17"/>
      <c r="BJ2040" s="17"/>
      <c r="BK2040" s="17"/>
      <c r="BL2040" s="33"/>
      <c r="BM2040" s="33"/>
      <c r="BN2040" s="17"/>
      <c r="BO2040" s="17"/>
      <c r="BP2040" s="17"/>
      <c r="BQ2040" s="17"/>
      <c r="BR2040" s="17"/>
      <c r="BS2040" s="17"/>
      <c r="BT2040" s="33"/>
      <c r="BU2040" s="33"/>
    </row>
    <row r="2041" spans="58:73" ht="15">
      <c r="BF2041" s="17"/>
      <c r="BG2041" s="17"/>
      <c r="BH2041" s="17"/>
      <c r="BI2041" s="17"/>
      <c r="BJ2041" s="17"/>
      <c r="BK2041" s="17"/>
      <c r="BL2041" s="33"/>
      <c r="BM2041" s="33"/>
      <c r="BN2041" s="17"/>
      <c r="BO2041" s="17"/>
      <c r="BP2041" s="17"/>
      <c r="BQ2041" s="17"/>
      <c r="BR2041" s="17"/>
      <c r="BS2041" s="17"/>
      <c r="BT2041" s="33"/>
      <c r="BU2041" s="33"/>
    </row>
    <row r="2042" spans="58:73" ht="15">
      <c r="BF2042" s="17"/>
      <c r="BG2042" s="17"/>
      <c r="BH2042" s="17"/>
      <c r="BI2042" s="17"/>
      <c r="BJ2042" s="17"/>
      <c r="BK2042" s="17"/>
      <c r="BL2042" s="33"/>
      <c r="BM2042" s="33"/>
      <c r="BN2042" s="17"/>
      <c r="BO2042" s="17"/>
      <c r="BP2042" s="17"/>
      <c r="BQ2042" s="17"/>
      <c r="BR2042" s="17"/>
      <c r="BS2042" s="17"/>
      <c r="BT2042" s="33"/>
      <c r="BU2042" s="33"/>
    </row>
    <row r="2043" spans="58:73" ht="15">
      <c r="BF2043" s="17"/>
      <c r="BG2043" s="17"/>
      <c r="BH2043" s="17"/>
      <c r="BI2043" s="17"/>
      <c r="BJ2043" s="17"/>
      <c r="BK2043" s="17"/>
      <c r="BL2043" s="33"/>
      <c r="BM2043" s="33"/>
      <c r="BN2043" s="17"/>
      <c r="BO2043" s="17"/>
      <c r="BP2043" s="17"/>
      <c r="BQ2043" s="17"/>
      <c r="BR2043" s="17"/>
      <c r="BS2043" s="17"/>
      <c r="BT2043" s="33"/>
      <c r="BU2043" s="33"/>
    </row>
    <row r="2044" spans="58:73" ht="15">
      <c r="BF2044" s="17"/>
      <c r="BG2044" s="17"/>
      <c r="BH2044" s="17"/>
      <c r="BI2044" s="17"/>
      <c r="BJ2044" s="17"/>
      <c r="BK2044" s="17"/>
      <c r="BL2044" s="33"/>
      <c r="BM2044" s="33"/>
      <c r="BN2044" s="17"/>
      <c r="BO2044" s="17"/>
      <c r="BP2044" s="17"/>
      <c r="BQ2044" s="17"/>
      <c r="BR2044" s="17"/>
      <c r="BS2044" s="17"/>
      <c r="BT2044" s="33"/>
      <c r="BU2044" s="33"/>
    </row>
    <row r="2045" spans="58:73" ht="15">
      <c r="BF2045" s="17"/>
      <c r="BG2045" s="17"/>
      <c r="BH2045" s="17"/>
      <c r="BI2045" s="17"/>
      <c r="BJ2045" s="17"/>
      <c r="BK2045" s="17"/>
      <c r="BL2045" s="33"/>
      <c r="BM2045" s="33"/>
      <c r="BN2045" s="17"/>
      <c r="BO2045" s="17"/>
      <c r="BP2045" s="17"/>
      <c r="BQ2045" s="17"/>
      <c r="BR2045" s="17"/>
      <c r="BS2045" s="17"/>
      <c r="BT2045" s="33"/>
      <c r="BU2045" s="33"/>
    </row>
    <row r="2046" spans="58:73" ht="15">
      <c r="BF2046" s="17"/>
      <c r="BG2046" s="17"/>
      <c r="BH2046" s="17"/>
      <c r="BI2046" s="17"/>
      <c r="BJ2046" s="17"/>
      <c r="BK2046" s="17"/>
      <c r="BL2046" s="33"/>
      <c r="BM2046" s="33"/>
      <c r="BN2046" s="17"/>
      <c r="BO2046" s="17"/>
      <c r="BP2046" s="17"/>
      <c r="BQ2046" s="17"/>
      <c r="BR2046" s="17"/>
      <c r="BS2046" s="17"/>
      <c r="BT2046" s="33"/>
      <c r="BU2046" s="33"/>
    </row>
    <row r="2047" spans="58:73" ht="15">
      <c r="BF2047" s="17"/>
      <c r="BG2047" s="17"/>
      <c r="BH2047" s="17"/>
      <c r="BI2047" s="17"/>
      <c r="BJ2047" s="17"/>
      <c r="BK2047" s="17"/>
      <c r="BL2047" s="33"/>
      <c r="BM2047" s="33"/>
      <c r="BN2047" s="17"/>
      <c r="BO2047" s="17"/>
      <c r="BP2047" s="17"/>
      <c r="BQ2047" s="17"/>
      <c r="BR2047" s="17"/>
      <c r="BS2047" s="17"/>
      <c r="BT2047" s="33"/>
      <c r="BU2047" s="33"/>
    </row>
    <row r="2048" spans="58:73" ht="15">
      <c r="BF2048" s="17"/>
      <c r="BG2048" s="17"/>
      <c r="BH2048" s="17"/>
      <c r="BI2048" s="17"/>
      <c r="BJ2048" s="17"/>
      <c r="BK2048" s="17"/>
      <c r="BL2048" s="33"/>
      <c r="BM2048" s="33"/>
      <c r="BN2048" s="17"/>
      <c r="BO2048" s="17"/>
      <c r="BP2048" s="17"/>
      <c r="BQ2048" s="17"/>
      <c r="BR2048" s="17"/>
      <c r="BS2048" s="17"/>
      <c r="BT2048" s="33"/>
      <c r="BU2048" s="33"/>
    </row>
    <row r="2049" spans="58:73" ht="15">
      <c r="BF2049" s="17"/>
      <c r="BG2049" s="17"/>
      <c r="BH2049" s="17"/>
      <c r="BI2049" s="17"/>
      <c r="BJ2049" s="17"/>
      <c r="BK2049" s="17"/>
      <c r="BL2049" s="33"/>
      <c r="BM2049" s="33"/>
      <c r="BN2049" s="17"/>
      <c r="BO2049" s="17"/>
      <c r="BP2049" s="17"/>
      <c r="BQ2049" s="17"/>
      <c r="BR2049" s="17"/>
      <c r="BS2049" s="17"/>
      <c r="BT2049" s="33"/>
      <c r="BU2049" s="33"/>
    </row>
    <row r="2050" spans="58:73" ht="15">
      <c r="BF2050" s="17"/>
      <c r="BG2050" s="17"/>
      <c r="BH2050" s="17"/>
      <c r="BI2050" s="17"/>
      <c r="BJ2050" s="17"/>
      <c r="BK2050" s="17"/>
      <c r="BL2050" s="33"/>
      <c r="BM2050" s="33"/>
      <c r="BN2050" s="17"/>
      <c r="BO2050" s="17"/>
      <c r="BP2050" s="17"/>
      <c r="BQ2050" s="17"/>
      <c r="BR2050" s="17"/>
      <c r="BS2050" s="17"/>
      <c r="BT2050" s="33"/>
      <c r="BU2050" s="33"/>
    </row>
    <row r="2051" spans="58:73" ht="15">
      <c r="BF2051" s="17"/>
      <c r="BG2051" s="17"/>
      <c r="BH2051" s="17"/>
      <c r="BI2051" s="17"/>
      <c r="BJ2051" s="17"/>
      <c r="BK2051" s="17"/>
      <c r="BL2051" s="33"/>
      <c r="BM2051" s="33"/>
      <c r="BN2051" s="17"/>
      <c r="BO2051" s="17"/>
      <c r="BP2051" s="17"/>
      <c r="BQ2051" s="17"/>
      <c r="BR2051" s="17"/>
      <c r="BS2051" s="17"/>
      <c r="BT2051" s="33"/>
      <c r="BU2051" s="33"/>
    </row>
    <row r="2052" spans="58:73" ht="15">
      <c r="BF2052" s="17"/>
      <c r="BG2052" s="17"/>
      <c r="BH2052" s="17"/>
      <c r="BI2052" s="17"/>
      <c r="BJ2052" s="17"/>
      <c r="BK2052" s="17"/>
      <c r="BL2052" s="33"/>
      <c r="BM2052" s="33"/>
      <c r="BN2052" s="17"/>
      <c r="BO2052" s="17"/>
      <c r="BP2052" s="17"/>
      <c r="BQ2052" s="17"/>
      <c r="BR2052" s="17"/>
      <c r="BS2052" s="17"/>
      <c r="BT2052" s="33"/>
      <c r="BU2052" s="33"/>
    </row>
    <row r="2053" spans="58:73" ht="15">
      <c r="BF2053" s="17"/>
      <c r="BG2053" s="17"/>
      <c r="BH2053" s="17"/>
      <c r="BI2053" s="17"/>
      <c r="BJ2053" s="17"/>
      <c r="BK2053" s="17"/>
      <c r="BL2053" s="33"/>
      <c r="BM2053" s="33"/>
      <c r="BN2053" s="17"/>
      <c r="BO2053" s="17"/>
      <c r="BP2053" s="17"/>
      <c r="BQ2053" s="17"/>
      <c r="BR2053" s="17"/>
      <c r="BS2053" s="17"/>
      <c r="BT2053" s="33"/>
      <c r="BU2053" s="33"/>
    </row>
    <row r="2054" spans="58:73" ht="15">
      <c r="BF2054" s="17"/>
      <c r="BG2054" s="17"/>
      <c r="BH2054" s="17"/>
      <c r="BI2054" s="17"/>
      <c r="BJ2054" s="17"/>
      <c r="BK2054" s="17"/>
      <c r="BL2054" s="33"/>
      <c r="BM2054" s="33"/>
      <c r="BN2054" s="17"/>
      <c r="BO2054" s="17"/>
      <c r="BP2054" s="17"/>
      <c r="BQ2054" s="17"/>
      <c r="BR2054" s="17"/>
      <c r="BS2054" s="17"/>
      <c r="BT2054" s="33"/>
      <c r="BU2054" s="33"/>
    </row>
    <row r="2055" spans="58:73" ht="15">
      <c r="BF2055" s="17"/>
      <c r="BG2055" s="17"/>
      <c r="BH2055" s="17"/>
      <c r="BI2055" s="17"/>
      <c r="BJ2055" s="17"/>
      <c r="BK2055" s="17"/>
      <c r="BL2055" s="33"/>
      <c r="BM2055" s="33"/>
      <c r="BN2055" s="17"/>
      <c r="BO2055" s="17"/>
      <c r="BP2055" s="17"/>
      <c r="BQ2055" s="17"/>
      <c r="BR2055" s="17"/>
      <c r="BS2055" s="17"/>
      <c r="BT2055" s="33"/>
      <c r="BU2055" s="33"/>
    </row>
    <row r="2056" spans="58:73" ht="15">
      <c r="BF2056" s="17"/>
      <c r="BG2056" s="17"/>
      <c r="BH2056" s="17"/>
      <c r="BI2056" s="17"/>
      <c r="BJ2056" s="17"/>
      <c r="BK2056" s="17"/>
      <c r="BL2056" s="33"/>
      <c r="BM2056" s="33"/>
      <c r="BN2056" s="17"/>
      <c r="BO2056" s="17"/>
      <c r="BP2056" s="17"/>
      <c r="BQ2056" s="17"/>
      <c r="BR2056" s="17"/>
      <c r="BS2056" s="17"/>
      <c r="BT2056" s="33"/>
      <c r="BU2056" s="33"/>
    </row>
    <row r="2057" spans="58:73" ht="15">
      <c r="BF2057" s="17"/>
      <c r="BG2057" s="17"/>
      <c r="BH2057" s="17"/>
      <c r="BI2057" s="17"/>
      <c r="BJ2057" s="17"/>
      <c r="BK2057" s="17"/>
      <c r="BL2057" s="33"/>
      <c r="BM2057" s="33"/>
      <c r="BN2057" s="17"/>
      <c r="BO2057" s="17"/>
      <c r="BP2057" s="17"/>
      <c r="BQ2057" s="17"/>
      <c r="BR2057" s="17"/>
      <c r="BS2057" s="17"/>
      <c r="BT2057" s="33"/>
      <c r="BU2057" s="33"/>
    </row>
    <row r="2058" spans="58:73" ht="15">
      <c r="BF2058" s="17"/>
      <c r="BG2058" s="17"/>
      <c r="BH2058" s="17"/>
      <c r="BI2058" s="17"/>
      <c r="BJ2058" s="17"/>
      <c r="BK2058" s="17"/>
      <c r="BL2058" s="33"/>
      <c r="BM2058" s="33"/>
      <c r="BN2058" s="17"/>
      <c r="BO2058" s="17"/>
      <c r="BP2058" s="17"/>
      <c r="BQ2058" s="17"/>
      <c r="BR2058" s="17"/>
      <c r="BS2058" s="17"/>
      <c r="BT2058" s="33"/>
      <c r="BU2058" s="33"/>
    </row>
    <row r="2059" spans="58:73" ht="15">
      <c r="BF2059" s="17"/>
      <c r="BG2059" s="17"/>
      <c r="BH2059" s="17"/>
      <c r="BI2059" s="17"/>
      <c r="BJ2059" s="17"/>
      <c r="BK2059" s="17"/>
      <c r="BL2059" s="33"/>
      <c r="BM2059" s="33"/>
      <c r="BN2059" s="17"/>
      <c r="BO2059" s="17"/>
      <c r="BP2059" s="17"/>
      <c r="BQ2059" s="17"/>
      <c r="BR2059" s="17"/>
      <c r="BS2059" s="17"/>
      <c r="BT2059" s="33"/>
      <c r="BU2059" s="33"/>
    </row>
    <row r="2060" spans="58:73" ht="15">
      <c r="BF2060" s="17"/>
      <c r="BG2060" s="17"/>
      <c r="BH2060" s="17"/>
      <c r="BI2060" s="17"/>
      <c r="BJ2060" s="17"/>
      <c r="BK2060" s="17"/>
      <c r="BL2060" s="33"/>
      <c r="BM2060" s="33"/>
      <c r="BN2060" s="17"/>
      <c r="BO2060" s="17"/>
      <c r="BP2060" s="17"/>
      <c r="BQ2060" s="17"/>
      <c r="BR2060" s="17"/>
      <c r="BS2060" s="17"/>
      <c r="BT2060" s="33"/>
      <c r="BU2060" s="33"/>
    </row>
    <row r="2061" spans="58:73" ht="15">
      <c r="BF2061" s="17"/>
      <c r="BG2061" s="17"/>
      <c r="BH2061" s="17"/>
      <c r="BI2061" s="17"/>
      <c r="BJ2061" s="17"/>
      <c r="BK2061" s="17"/>
      <c r="BL2061" s="33"/>
      <c r="BM2061" s="33"/>
      <c r="BN2061" s="17"/>
      <c r="BO2061" s="17"/>
      <c r="BP2061" s="17"/>
      <c r="BQ2061" s="17"/>
      <c r="BR2061" s="17"/>
      <c r="BS2061" s="17"/>
      <c r="BT2061" s="33"/>
      <c r="BU2061" s="33"/>
    </row>
    <row r="2062" spans="58:73" ht="15">
      <c r="BF2062" s="17"/>
      <c r="BG2062" s="17"/>
      <c r="BH2062" s="17"/>
      <c r="BI2062" s="17"/>
      <c r="BJ2062" s="17"/>
      <c r="BK2062" s="17"/>
      <c r="BL2062" s="33"/>
      <c r="BM2062" s="33"/>
      <c r="BN2062" s="17"/>
      <c r="BO2062" s="17"/>
      <c r="BP2062" s="17"/>
      <c r="BQ2062" s="17"/>
      <c r="BR2062" s="17"/>
      <c r="BS2062" s="17"/>
      <c r="BT2062" s="33"/>
      <c r="BU2062" s="33"/>
    </row>
    <row r="2063" spans="58:73" ht="15">
      <c r="BF2063" s="17"/>
      <c r="BG2063" s="17"/>
      <c r="BH2063" s="17"/>
      <c r="BI2063" s="17"/>
      <c r="BJ2063" s="17"/>
      <c r="BK2063" s="17"/>
      <c r="BL2063" s="33"/>
      <c r="BM2063" s="33"/>
      <c r="BN2063" s="17"/>
      <c r="BO2063" s="17"/>
      <c r="BP2063" s="17"/>
      <c r="BQ2063" s="17"/>
      <c r="BR2063" s="17"/>
      <c r="BS2063" s="17"/>
      <c r="BT2063" s="33"/>
      <c r="BU2063" s="33"/>
    </row>
    <row r="2064" spans="58:73" ht="15">
      <c r="BF2064" s="17"/>
      <c r="BG2064" s="17"/>
      <c r="BH2064" s="17"/>
      <c r="BI2064" s="17"/>
      <c r="BJ2064" s="17"/>
      <c r="BK2064" s="17"/>
      <c r="BL2064" s="33"/>
      <c r="BM2064" s="33"/>
      <c r="BN2064" s="17"/>
      <c r="BO2064" s="17"/>
      <c r="BP2064" s="17"/>
      <c r="BQ2064" s="17"/>
      <c r="BR2064" s="17"/>
      <c r="BS2064" s="17"/>
      <c r="BT2064" s="33"/>
      <c r="BU2064" s="33"/>
    </row>
    <row r="2065" spans="58:73" ht="15">
      <c r="BF2065" s="17"/>
      <c r="BG2065" s="17"/>
      <c r="BH2065" s="17"/>
      <c r="BI2065" s="17"/>
      <c r="BJ2065" s="17"/>
      <c r="BK2065" s="17"/>
      <c r="BL2065" s="33"/>
      <c r="BM2065" s="33"/>
      <c r="BN2065" s="17"/>
      <c r="BO2065" s="17"/>
      <c r="BP2065" s="17"/>
      <c r="BQ2065" s="17"/>
      <c r="BR2065" s="17"/>
      <c r="BS2065" s="17"/>
      <c r="BT2065" s="33"/>
      <c r="BU2065" s="33"/>
    </row>
    <row r="2066" spans="58:73" ht="15">
      <c r="BF2066" s="17"/>
      <c r="BG2066" s="17"/>
      <c r="BH2066" s="17"/>
      <c r="BI2066" s="17"/>
      <c r="BJ2066" s="17"/>
      <c r="BK2066" s="17"/>
      <c r="BL2066" s="33"/>
      <c r="BM2066" s="33"/>
      <c r="BN2066" s="17"/>
      <c r="BO2066" s="17"/>
      <c r="BP2066" s="17"/>
      <c r="BQ2066" s="17"/>
      <c r="BR2066" s="17"/>
      <c r="BS2066" s="17"/>
      <c r="BT2066" s="33"/>
      <c r="BU2066" s="33"/>
    </row>
    <row r="2067" spans="58:73" ht="15">
      <c r="BF2067" s="17"/>
      <c r="BG2067" s="17"/>
      <c r="BH2067" s="17"/>
      <c r="BI2067" s="17"/>
      <c r="BJ2067" s="17"/>
      <c r="BK2067" s="17"/>
      <c r="BL2067" s="33"/>
      <c r="BM2067" s="33"/>
      <c r="BN2067" s="17"/>
      <c r="BO2067" s="17"/>
      <c r="BP2067" s="17"/>
      <c r="BQ2067" s="17"/>
      <c r="BR2067" s="17"/>
      <c r="BS2067" s="17"/>
      <c r="BT2067" s="33"/>
      <c r="BU2067" s="33"/>
    </row>
    <row r="2068" spans="58:73" ht="15">
      <c r="BF2068" s="17"/>
      <c r="BG2068" s="17"/>
      <c r="BH2068" s="17"/>
      <c r="BI2068" s="17"/>
      <c r="BJ2068" s="17"/>
      <c r="BK2068" s="17"/>
      <c r="BL2068" s="33"/>
      <c r="BM2068" s="33"/>
      <c r="BN2068" s="17"/>
      <c r="BO2068" s="17"/>
      <c r="BP2068" s="17"/>
      <c r="BQ2068" s="17"/>
      <c r="BR2068" s="17"/>
      <c r="BS2068" s="17"/>
      <c r="BT2068" s="33"/>
      <c r="BU2068" s="33"/>
    </row>
    <row r="2069" spans="58:73" ht="15">
      <c r="BF2069" s="17"/>
      <c r="BG2069" s="17"/>
      <c r="BH2069" s="17"/>
      <c r="BI2069" s="17"/>
      <c r="BJ2069" s="17"/>
      <c r="BK2069" s="17"/>
      <c r="BL2069" s="33"/>
      <c r="BM2069" s="33"/>
      <c r="BN2069" s="17"/>
      <c r="BO2069" s="17"/>
      <c r="BP2069" s="17"/>
      <c r="BQ2069" s="17"/>
      <c r="BR2069" s="17"/>
      <c r="BS2069" s="17"/>
      <c r="BT2069" s="33"/>
      <c r="BU2069" s="33"/>
    </row>
    <row r="2070" spans="58:73" ht="15">
      <c r="BF2070" s="17"/>
      <c r="BG2070" s="17"/>
      <c r="BH2070" s="17"/>
      <c r="BI2070" s="17"/>
      <c r="BJ2070" s="17"/>
      <c r="BK2070" s="17"/>
      <c r="BL2070" s="33"/>
      <c r="BM2070" s="33"/>
      <c r="BN2070" s="17"/>
      <c r="BO2070" s="17"/>
      <c r="BP2070" s="17"/>
      <c r="BQ2070" s="17"/>
      <c r="BR2070" s="17"/>
      <c r="BS2070" s="17"/>
      <c r="BT2070" s="33"/>
      <c r="BU2070" s="33"/>
    </row>
    <row r="2071" spans="58:73" ht="15">
      <c r="BF2071" s="17"/>
      <c r="BG2071" s="17"/>
      <c r="BH2071" s="17"/>
      <c r="BI2071" s="17"/>
      <c r="BJ2071" s="17"/>
      <c r="BK2071" s="17"/>
      <c r="BL2071" s="33"/>
      <c r="BM2071" s="33"/>
      <c r="BN2071" s="17"/>
      <c r="BO2071" s="17"/>
      <c r="BP2071" s="17"/>
      <c r="BQ2071" s="17"/>
      <c r="BR2071" s="17"/>
      <c r="BS2071" s="17"/>
      <c r="BT2071" s="33"/>
      <c r="BU2071" s="33"/>
    </row>
    <row r="2072" spans="58:73" ht="15">
      <c r="BF2072" s="17"/>
      <c r="BG2072" s="17"/>
      <c r="BH2072" s="17"/>
      <c r="BI2072" s="17"/>
      <c r="BJ2072" s="17"/>
      <c r="BK2072" s="17"/>
      <c r="BL2072" s="33"/>
      <c r="BM2072" s="33"/>
      <c r="BN2072" s="17"/>
      <c r="BO2072" s="17"/>
      <c r="BP2072" s="17"/>
      <c r="BQ2072" s="17"/>
      <c r="BR2072" s="17"/>
      <c r="BS2072" s="17"/>
      <c r="BT2072" s="33"/>
      <c r="BU2072" s="33"/>
    </row>
    <row r="2073" spans="58:73" ht="15">
      <c r="BF2073" s="17"/>
      <c r="BG2073" s="17"/>
      <c r="BH2073" s="17"/>
      <c r="BI2073" s="17"/>
      <c r="BJ2073" s="17"/>
      <c r="BK2073" s="17"/>
      <c r="BL2073" s="33"/>
      <c r="BM2073" s="33"/>
      <c r="BN2073" s="17"/>
      <c r="BO2073" s="17"/>
      <c r="BP2073" s="17"/>
      <c r="BQ2073" s="17"/>
      <c r="BR2073" s="17"/>
      <c r="BS2073" s="17"/>
      <c r="BT2073" s="33"/>
      <c r="BU2073" s="33"/>
    </row>
    <row r="2074" spans="58:73" ht="15">
      <c r="BF2074" s="17"/>
      <c r="BG2074" s="17"/>
      <c r="BH2074" s="17"/>
      <c r="BI2074" s="17"/>
      <c r="BJ2074" s="17"/>
      <c r="BK2074" s="17"/>
      <c r="BL2074" s="33"/>
      <c r="BM2074" s="33"/>
      <c r="BN2074" s="17"/>
      <c r="BO2074" s="17"/>
      <c r="BP2074" s="17"/>
      <c r="BQ2074" s="17"/>
      <c r="BR2074" s="17"/>
      <c r="BS2074" s="17"/>
      <c r="BT2074" s="33"/>
      <c r="BU2074" s="33"/>
    </row>
    <row r="2075" spans="58:73" ht="15">
      <c r="BF2075" s="17"/>
      <c r="BG2075" s="17"/>
      <c r="BH2075" s="17"/>
      <c r="BI2075" s="17"/>
      <c r="BJ2075" s="17"/>
      <c r="BK2075" s="17"/>
      <c r="BL2075" s="33"/>
      <c r="BM2075" s="33"/>
      <c r="BN2075" s="17"/>
      <c r="BO2075" s="17"/>
      <c r="BP2075" s="17"/>
      <c r="BQ2075" s="17"/>
      <c r="BR2075" s="17"/>
      <c r="BS2075" s="17"/>
      <c r="BT2075" s="33"/>
      <c r="BU2075" s="33"/>
    </row>
    <row r="2076" spans="58:73" ht="15">
      <c r="BF2076" s="17"/>
      <c r="BG2076" s="17"/>
      <c r="BH2076" s="17"/>
      <c r="BI2076" s="17"/>
      <c r="BJ2076" s="17"/>
      <c r="BK2076" s="17"/>
      <c r="BL2076" s="33"/>
      <c r="BM2076" s="33"/>
      <c r="BN2076" s="17"/>
      <c r="BO2076" s="17"/>
      <c r="BP2076" s="17"/>
      <c r="BQ2076" s="17"/>
      <c r="BR2076" s="17"/>
      <c r="BS2076" s="17"/>
      <c r="BT2076" s="33"/>
      <c r="BU2076" s="33"/>
    </row>
    <row r="2077" spans="58:73" ht="15">
      <c r="BF2077" s="17"/>
      <c r="BG2077" s="17"/>
      <c r="BH2077" s="17"/>
      <c r="BI2077" s="17"/>
      <c r="BJ2077" s="17"/>
      <c r="BK2077" s="17"/>
      <c r="BL2077" s="33"/>
      <c r="BM2077" s="33"/>
      <c r="BN2077" s="17"/>
      <c r="BO2077" s="17"/>
      <c r="BP2077" s="17"/>
      <c r="BQ2077" s="17"/>
      <c r="BR2077" s="17"/>
      <c r="BS2077" s="17"/>
      <c r="BT2077" s="33"/>
      <c r="BU2077" s="33"/>
    </row>
    <row r="2078" spans="58:73" ht="15">
      <c r="BF2078" s="17"/>
      <c r="BG2078" s="17"/>
      <c r="BH2078" s="17"/>
      <c r="BI2078" s="17"/>
      <c r="BJ2078" s="17"/>
      <c r="BK2078" s="17"/>
      <c r="BL2078" s="33"/>
      <c r="BM2078" s="33"/>
      <c r="BN2078" s="17"/>
      <c r="BO2078" s="17"/>
      <c r="BP2078" s="17"/>
      <c r="BQ2078" s="17"/>
      <c r="BR2078" s="17"/>
      <c r="BS2078" s="17"/>
      <c r="BT2078" s="33"/>
      <c r="BU2078" s="33"/>
    </row>
    <row r="2079" spans="58:73" ht="15">
      <c r="BF2079" s="17"/>
      <c r="BG2079" s="17"/>
      <c r="BH2079" s="17"/>
      <c r="BI2079" s="17"/>
      <c r="BJ2079" s="17"/>
      <c r="BK2079" s="17"/>
      <c r="BL2079" s="33"/>
      <c r="BM2079" s="33"/>
      <c r="BN2079" s="17"/>
      <c r="BO2079" s="17"/>
      <c r="BP2079" s="17"/>
      <c r="BQ2079" s="17"/>
      <c r="BR2079" s="17"/>
      <c r="BS2079" s="17"/>
      <c r="BT2079" s="33"/>
      <c r="BU2079" s="33"/>
    </row>
    <row r="2080" spans="58:73" ht="15">
      <c r="BF2080" s="17"/>
      <c r="BG2080" s="17"/>
      <c r="BH2080" s="17"/>
      <c r="BI2080" s="17"/>
      <c r="BJ2080" s="17"/>
      <c r="BK2080" s="17"/>
      <c r="BL2080" s="33"/>
      <c r="BM2080" s="33"/>
      <c r="BN2080" s="17"/>
      <c r="BO2080" s="17"/>
      <c r="BP2080" s="17"/>
      <c r="BQ2080" s="17"/>
      <c r="BR2080" s="17"/>
      <c r="BS2080" s="17"/>
      <c r="BT2080" s="33"/>
      <c r="BU2080" s="33"/>
    </row>
    <row r="2081" spans="58:73" ht="15">
      <c r="BF2081" s="17"/>
      <c r="BG2081" s="17"/>
      <c r="BH2081" s="17"/>
      <c r="BI2081" s="17"/>
      <c r="BJ2081" s="17"/>
      <c r="BK2081" s="17"/>
      <c r="BL2081" s="33"/>
      <c r="BM2081" s="33"/>
      <c r="BN2081" s="17"/>
      <c r="BO2081" s="17"/>
      <c r="BP2081" s="17"/>
      <c r="BQ2081" s="17"/>
      <c r="BR2081" s="17"/>
      <c r="BS2081" s="17"/>
      <c r="BT2081" s="33"/>
      <c r="BU2081" s="33"/>
    </row>
    <row r="2082" spans="58:73" ht="15">
      <c r="BF2082" s="17"/>
      <c r="BG2082" s="17"/>
      <c r="BH2082" s="17"/>
      <c r="BI2082" s="17"/>
      <c r="BJ2082" s="17"/>
      <c r="BK2082" s="17"/>
      <c r="BL2082" s="33"/>
      <c r="BM2082" s="33"/>
      <c r="BN2082" s="17"/>
      <c r="BO2082" s="17"/>
      <c r="BP2082" s="17"/>
      <c r="BQ2082" s="17"/>
      <c r="BR2082" s="17"/>
      <c r="BS2082" s="17"/>
      <c r="BT2082" s="33"/>
      <c r="BU2082" s="33"/>
    </row>
    <row r="2083" spans="58:73" ht="15">
      <c r="BF2083" s="17"/>
      <c r="BG2083" s="17"/>
      <c r="BH2083" s="17"/>
      <c r="BI2083" s="17"/>
      <c r="BJ2083" s="17"/>
      <c r="BK2083" s="17"/>
      <c r="BL2083" s="33"/>
      <c r="BM2083" s="33"/>
      <c r="BN2083" s="17"/>
      <c r="BO2083" s="17"/>
      <c r="BP2083" s="17"/>
      <c r="BQ2083" s="17"/>
      <c r="BR2083" s="17"/>
      <c r="BS2083" s="17"/>
      <c r="BT2083" s="33"/>
      <c r="BU2083" s="33"/>
    </row>
    <row r="2084" spans="58:73" ht="15">
      <c r="BF2084" s="17"/>
      <c r="BG2084" s="17"/>
      <c r="BH2084" s="17"/>
      <c r="BI2084" s="17"/>
      <c r="BJ2084" s="17"/>
      <c r="BK2084" s="17"/>
      <c r="BL2084" s="33"/>
      <c r="BM2084" s="33"/>
      <c r="BN2084" s="17"/>
      <c r="BO2084" s="17"/>
      <c r="BP2084" s="17"/>
      <c r="BQ2084" s="17"/>
      <c r="BR2084" s="17"/>
      <c r="BS2084" s="17"/>
      <c r="BT2084" s="33"/>
      <c r="BU2084" s="33"/>
    </row>
    <row r="2085" spans="58:73" ht="15">
      <c r="BF2085" s="17"/>
      <c r="BG2085" s="17"/>
      <c r="BH2085" s="17"/>
      <c r="BI2085" s="17"/>
      <c r="BJ2085" s="17"/>
      <c r="BK2085" s="17"/>
      <c r="BL2085" s="33"/>
      <c r="BM2085" s="33"/>
      <c r="BN2085" s="17"/>
      <c r="BO2085" s="17"/>
      <c r="BP2085" s="17"/>
      <c r="BQ2085" s="17"/>
      <c r="BR2085" s="17"/>
      <c r="BS2085" s="17"/>
      <c r="BT2085" s="33"/>
      <c r="BU2085" s="33"/>
    </row>
    <row r="2086" spans="58:73" ht="15">
      <c r="BF2086" s="17"/>
      <c r="BG2086" s="17"/>
      <c r="BH2086" s="17"/>
      <c r="BI2086" s="17"/>
      <c r="BJ2086" s="17"/>
      <c r="BK2086" s="17"/>
      <c r="BL2086" s="33"/>
      <c r="BM2086" s="33"/>
      <c r="BN2086" s="17"/>
      <c r="BO2086" s="17"/>
      <c r="BP2086" s="17"/>
      <c r="BQ2086" s="17"/>
      <c r="BR2086" s="17"/>
      <c r="BS2086" s="17"/>
      <c r="BT2086" s="33"/>
      <c r="BU2086" s="33"/>
    </row>
    <row r="2087" spans="58:73" ht="15">
      <c r="BF2087" s="17"/>
      <c r="BG2087" s="17"/>
      <c r="BH2087" s="17"/>
      <c r="BI2087" s="17"/>
      <c r="BJ2087" s="17"/>
      <c r="BK2087" s="17"/>
      <c r="BL2087" s="33"/>
      <c r="BM2087" s="33"/>
      <c r="BN2087" s="17"/>
      <c r="BO2087" s="17"/>
      <c r="BP2087" s="17"/>
      <c r="BQ2087" s="17"/>
      <c r="BR2087" s="17"/>
      <c r="BS2087" s="17"/>
      <c r="BT2087" s="33"/>
      <c r="BU2087" s="33"/>
    </row>
    <row r="2088" spans="58:73" ht="15">
      <c r="BF2088" s="17"/>
      <c r="BG2088" s="17"/>
      <c r="BH2088" s="17"/>
      <c r="BI2088" s="17"/>
      <c r="BJ2088" s="17"/>
      <c r="BK2088" s="17"/>
      <c r="BL2088" s="33"/>
      <c r="BM2088" s="33"/>
      <c r="BN2088" s="17"/>
      <c r="BO2088" s="17"/>
      <c r="BP2088" s="17"/>
      <c r="BQ2088" s="17"/>
      <c r="BR2088" s="17"/>
      <c r="BS2088" s="17"/>
      <c r="BT2088" s="33"/>
      <c r="BU2088" s="33"/>
    </row>
    <row r="2089" spans="58:73" ht="15">
      <c r="BF2089" s="17"/>
      <c r="BG2089" s="17"/>
      <c r="BH2089" s="17"/>
      <c r="BI2089" s="17"/>
      <c r="BJ2089" s="17"/>
      <c r="BK2089" s="17"/>
      <c r="BL2089" s="33"/>
      <c r="BM2089" s="33"/>
      <c r="BN2089" s="17"/>
      <c r="BO2089" s="17"/>
      <c r="BP2089" s="17"/>
      <c r="BQ2089" s="17"/>
      <c r="BR2089" s="17"/>
      <c r="BS2089" s="17"/>
      <c r="BT2089" s="33"/>
      <c r="BU2089" s="33"/>
    </row>
    <row r="2090" spans="58:73" ht="15">
      <c r="BF2090" s="17"/>
      <c r="BG2090" s="17"/>
      <c r="BH2090" s="17"/>
      <c r="BI2090" s="17"/>
      <c r="BJ2090" s="17"/>
      <c r="BK2090" s="17"/>
      <c r="BL2090" s="33"/>
      <c r="BM2090" s="33"/>
      <c r="BN2090" s="17"/>
      <c r="BO2090" s="17"/>
      <c r="BP2090" s="17"/>
      <c r="BQ2090" s="17"/>
      <c r="BR2090" s="17"/>
      <c r="BS2090" s="17"/>
      <c r="BT2090" s="33"/>
      <c r="BU2090" s="33"/>
    </row>
    <row r="2091" spans="58:73" ht="15">
      <c r="BF2091" s="17"/>
      <c r="BG2091" s="17"/>
      <c r="BH2091" s="17"/>
      <c r="BI2091" s="17"/>
      <c r="BJ2091" s="17"/>
      <c r="BK2091" s="17"/>
      <c r="BL2091" s="33"/>
      <c r="BM2091" s="33"/>
      <c r="BN2091" s="17"/>
      <c r="BO2091" s="17"/>
      <c r="BP2091" s="17"/>
      <c r="BQ2091" s="17"/>
      <c r="BR2091" s="17"/>
      <c r="BS2091" s="17"/>
      <c r="BT2091" s="33"/>
      <c r="BU2091" s="33"/>
    </row>
    <row r="2092" spans="58:73" ht="15">
      <c r="BF2092" s="17"/>
      <c r="BG2092" s="17"/>
      <c r="BH2092" s="17"/>
      <c r="BI2092" s="17"/>
      <c r="BJ2092" s="17"/>
      <c r="BK2092" s="17"/>
      <c r="BL2092" s="33"/>
      <c r="BM2092" s="33"/>
      <c r="BN2092" s="17"/>
      <c r="BO2092" s="17"/>
      <c r="BP2092" s="17"/>
      <c r="BQ2092" s="17"/>
      <c r="BR2092" s="17"/>
      <c r="BS2092" s="17"/>
      <c r="BT2092" s="33"/>
      <c r="BU2092" s="33"/>
    </row>
    <row r="2093" spans="58:73" ht="15">
      <c r="BF2093" s="17"/>
      <c r="BG2093" s="17"/>
      <c r="BH2093" s="17"/>
      <c r="BI2093" s="17"/>
      <c r="BJ2093" s="17"/>
      <c r="BK2093" s="17"/>
      <c r="BL2093" s="33"/>
      <c r="BM2093" s="33"/>
      <c r="BN2093" s="17"/>
      <c r="BO2093" s="17"/>
      <c r="BP2093" s="17"/>
      <c r="BQ2093" s="17"/>
      <c r="BR2093" s="17"/>
      <c r="BS2093" s="17"/>
      <c r="BT2093" s="33"/>
      <c r="BU2093" s="33"/>
    </row>
    <row r="2094" spans="58:73" ht="15">
      <c r="BF2094" s="17"/>
      <c r="BG2094" s="17"/>
      <c r="BH2094" s="17"/>
      <c r="BI2094" s="17"/>
      <c r="BJ2094" s="17"/>
      <c r="BK2094" s="17"/>
      <c r="BL2094" s="33"/>
      <c r="BM2094" s="33"/>
      <c r="BN2094" s="17"/>
      <c r="BO2094" s="17"/>
      <c r="BP2094" s="17"/>
      <c r="BQ2094" s="17"/>
      <c r="BR2094" s="17"/>
      <c r="BS2094" s="17"/>
      <c r="BT2094" s="33"/>
      <c r="BU2094" s="33"/>
    </row>
    <row r="2095" spans="58:73" ht="15">
      <c r="BF2095" s="17"/>
      <c r="BG2095" s="17"/>
      <c r="BH2095" s="17"/>
      <c r="BI2095" s="17"/>
      <c r="BJ2095" s="17"/>
      <c r="BK2095" s="17"/>
      <c r="BL2095" s="33"/>
      <c r="BM2095" s="33"/>
      <c r="BN2095" s="17"/>
      <c r="BO2095" s="17"/>
      <c r="BP2095" s="17"/>
      <c r="BQ2095" s="17"/>
      <c r="BR2095" s="17"/>
      <c r="BS2095" s="17"/>
      <c r="BT2095" s="33"/>
      <c r="BU2095" s="33"/>
    </row>
    <row r="2096" spans="58:73" ht="15">
      <c r="BF2096" s="17"/>
      <c r="BG2096" s="17"/>
      <c r="BH2096" s="17"/>
      <c r="BI2096" s="17"/>
      <c r="BJ2096" s="17"/>
      <c r="BK2096" s="17"/>
      <c r="BL2096" s="33"/>
      <c r="BM2096" s="33"/>
      <c r="BN2096" s="17"/>
      <c r="BO2096" s="17"/>
      <c r="BP2096" s="17"/>
      <c r="BQ2096" s="17"/>
      <c r="BR2096" s="17"/>
      <c r="BS2096" s="17"/>
      <c r="BT2096" s="33"/>
      <c r="BU2096" s="33"/>
    </row>
    <row r="2097" spans="58:73" ht="15">
      <c r="BF2097" s="17"/>
      <c r="BG2097" s="17"/>
      <c r="BH2097" s="17"/>
      <c r="BI2097" s="17"/>
      <c r="BJ2097" s="17"/>
      <c r="BK2097" s="17"/>
      <c r="BL2097" s="33"/>
      <c r="BM2097" s="33"/>
      <c r="BN2097" s="17"/>
      <c r="BO2097" s="17"/>
      <c r="BP2097" s="17"/>
      <c r="BQ2097" s="17"/>
      <c r="BR2097" s="17"/>
      <c r="BS2097" s="17"/>
      <c r="BT2097" s="33"/>
      <c r="BU2097" s="33"/>
    </row>
    <row r="2098" spans="58:73" ht="15">
      <c r="BF2098" s="17"/>
      <c r="BG2098" s="17"/>
      <c r="BH2098" s="17"/>
      <c r="BI2098" s="17"/>
      <c r="BJ2098" s="17"/>
      <c r="BK2098" s="17"/>
      <c r="BL2098" s="33"/>
      <c r="BM2098" s="33"/>
      <c r="BN2098" s="17"/>
      <c r="BO2098" s="17"/>
      <c r="BP2098" s="17"/>
      <c r="BQ2098" s="17"/>
      <c r="BR2098" s="17"/>
      <c r="BS2098" s="17"/>
      <c r="BT2098" s="33"/>
      <c r="BU2098" s="33"/>
    </row>
    <row r="2099" spans="58:73" ht="15">
      <c r="BF2099" s="17"/>
      <c r="BG2099" s="17"/>
      <c r="BH2099" s="17"/>
      <c r="BI2099" s="17"/>
      <c r="BJ2099" s="17"/>
      <c r="BK2099" s="17"/>
      <c r="BL2099" s="33"/>
      <c r="BM2099" s="33"/>
      <c r="BN2099" s="17"/>
      <c r="BO2099" s="17"/>
      <c r="BP2099" s="17"/>
      <c r="BQ2099" s="17"/>
      <c r="BR2099" s="17"/>
      <c r="BS2099" s="17"/>
      <c r="BT2099" s="33"/>
      <c r="BU2099" s="33"/>
    </row>
    <row r="2100" spans="58:73" ht="15">
      <c r="BF2100" s="17"/>
      <c r="BG2100" s="17"/>
      <c r="BH2100" s="17"/>
      <c r="BI2100" s="17"/>
      <c r="BJ2100" s="17"/>
      <c r="BK2100" s="17"/>
      <c r="BL2100" s="33"/>
      <c r="BM2100" s="33"/>
      <c r="BN2100" s="17"/>
      <c r="BO2100" s="17"/>
      <c r="BP2100" s="17"/>
      <c r="BQ2100" s="17"/>
      <c r="BR2100" s="17"/>
      <c r="BS2100" s="17"/>
      <c r="BT2100" s="33"/>
      <c r="BU2100" s="33"/>
    </row>
    <row r="2101" spans="58:73" ht="15">
      <c r="BF2101" s="17"/>
      <c r="BG2101" s="17"/>
      <c r="BH2101" s="17"/>
      <c r="BI2101" s="17"/>
      <c r="BJ2101" s="17"/>
      <c r="BK2101" s="17"/>
      <c r="BL2101" s="33"/>
      <c r="BM2101" s="33"/>
      <c r="BN2101" s="17"/>
      <c r="BO2101" s="17"/>
      <c r="BP2101" s="17"/>
      <c r="BQ2101" s="17"/>
      <c r="BR2101" s="17"/>
      <c r="BS2101" s="17"/>
      <c r="BT2101" s="33"/>
      <c r="BU2101" s="33"/>
    </row>
    <row r="2102" spans="58:73" ht="15">
      <c r="BF2102" s="17"/>
      <c r="BG2102" s="17"/>
      <c r="BH2102" s="17"/>
      <c r="BI2102" s="17"/>
      <c r="BJ2102" s="17"/>
      <c r="BK2102" s="17"/>
      <c r="BL2102" s="33"/>
      <c r="BM2102" s="33"/>
      <c r="BN2102" s="17"/>
      <c r="BO2102" s="17"/>
      <c r="BP2102" s="17"/>
      <c r="BQ2102" s="17"/>
      <c r="BR2102" s="17"/>
      <c r="BS2102" s="17"/>
      <c r="BT2102" s="33"/>
      <c r="BU2102" s="33"/>
    </row>
    <row r="2103" spans="58:73" ht="15">
      <c r="BF2103" s="17"/>
      <c r="BG2103" s="17"/>
      <c r="BH2103" s="17"/>
      <c r="BI2103" s="17"/>
      <c r="BJ2103" s="17"/>
      <c r="BK2103" s="17"/>
      <c r="BL2103" s="33"/>
      <c r="BM2103" s="33"/>
      <c r="BN2103" s="17"/>
      <c r="BO2103" s="17"/>
      <c r="BP2103" s="17"/>
      <c r="BQ2103" s="17"/>
      <c r="BR2103" s="17"/>
      <c r="BS2103" s="17"/>
      <c r="BT2103" s="33"/>
      <c r="BU2103" s="33"/>
    </row>
    <row r="2104" spans="58:73" ht="15">
      <c r="BF2104" s="17"/>
      <c r="BG2104" s="17"/>
      <c r="BH2104" s="17"/>
      <c r="BI2104" s="17"/>
      <c r="BJ2104" s="17"/>
      <c r="BK2104" s="17"/>
      <c r="BL2104" s="33"/>
      <c r="BM2104" s="33"/>
      <c r="BN2104" s="17"/>
      <c r="BO2104" s="17"/>
      <c r="BP2104" s="17"/>
      <c r="BQ2104" s="17"/>
      <c r="BR2104" s="17"/>
      <c r="BS2104" s="17"/>
      <c r="BT2104" s="33"/>
      <c r="BU2104" s="33"/>
    </row>
    <row r="2105" spans="58:73" ht="15">
      <c r="BF2105" s="17"/>
      <c r="BG2105" s="17"/>
      <c r="BH2105" s="17"/>
      <c r="BI2105" s="17"/>
      <c r="BJ2105" s="17"/>
      <c r="BK2105" s="17"/>
      <c r="BL2105" s="33"/>
      <c r="BM2105" s="33"/>
      <c r="BN2105" s="17"/>
      <c r="BO2105" s="17"/>
      <c r="BP2105" s="17"/>
      <c r="BQ2105" s="17"/>
      <c r="BR2105" s="17"/>
      <c r="BS2105" s="17"/>
      <c r="BT2105" s="33"/>
      <c r="BU2105" s="33"/>
    </row>
    <row r="2106" spans="58:73" ht="15">
      <c r="BF2106" s="17"/>
      <c r="BG2106" s="17"/>
      <c r="BH2106" s="17"/>
      <c r="BI2106" s="17"/>
      <c r="BJ2106" s="17"/>
      <c r="BK2106" s="17"/>
      <c r="BL2106" s="33"/>
      <c r="BM2106" s="33"/>
      <c r="BN2106" s="17"/>
      <c r="BO2106" s="17"/>
      <c r="BP2106" s="17"/>
      <c r="BQ2106" s="17"/>
      <c r="BR2106" s="17"/>
      <c r="BS2106" s="17"/>
      <c r="BT2106" s="33"/>
      <c r="BU2106" s="33"/>
    </row>
    <row r="2107" spans="58:73" ht="15">
      <c r="BF2107" s="17"/>
      <c r="BG2107" s="17"/>
      <c r="BH2107" s="17"/>
      <c r="BI2107" s="17"/>
      <c r="BJ2107" s="17"/>
      <c r="BK2107" s="17"/>
      <c r="BL2107" s="33"/>
      <c r="BM2107" s="33"/>
      <c r="BN2107" s="17"/>
      <c r="BO2107" s="17"/>
      <c r="BP2107" s="17"/>
      <c r="BQ2107" s="17"/>
      <c r="BR2107" s="17"/>
      <c r="BS2107" s="17"/>
      <c r="BT2107" s="33"/>
      <c r="BU2107" s="33"/>
    </row>
    <row r="2108" spans="58:73" ht="15">
      <c r="BF2108" s="17"/>
      <c r="BG2108" s="17"/>
      <c r="BH2108" s="17"/>
      <c r="BI2108" s="17"/>
      <c r="BJ2108" s="17"/>
      <c r="BK2108" s="17"/>
      <c r="BL2108" s="33"/>
      <c r="BM2108" s="33"/>
      <c r="BN2108" s="17"/>
      <c r="BO2108" s="17"/>
      <c r="BP2108" s="17"/>
      <c r="BQ2108" s="17"/>
      <c r="BR2108" s="17"/>
      <c r="BS2108" s="17"/>
      <c r="BT2108" s="33"/>
      <c r="BU2108" s="33"/>
    </row>
    <row r="2109" spans="58:73" ht="15">
      <c r="BF2109" s="17"/>
      <c r="BG2109" s="17"/>
      <c r="BH2109" s="17"/>
      <c r="BI2109" s="17"/>
      <c r="BJ2109" s="17"/>
      <c r="BK2109" s="17"/>
      <c r="BL2109" s="33"/>
      <c r="BM2109" s="33"/>
      <c r="BN2109" s="17"/>
      <c r="BO2109" s="17"/>
      <c r="BP2109" s="17"/>
      <c r="BQ2109" s="17"/>
      <c r="BR2109" s="17"/>
      <c r="BS2109" s="17"/>
      <c r="BT2109" s="33"/>
      <c r="BU2109" s="33"/>
    </row>
    <row r="2110" spans="58:73" ht="15">
      <c r="BF2110" s="17"/>
      <c r="BG2110" s="17"/>
      <c r="BH2110" s="17"/>
      <c r="BI2110" s="17"/>
      <c r="BJ2110" s="17"/>
      <c r="BK2110" s="17"/>
      <c r="BL2110" s="33"/>
      <c r="BM2110" s="33"/>
      <c r="BN2110" s="17"/>
      <c r="BO2110" s="17"/>
      <c r="BP2110" s="17"/>
      <c r="BQ2110" s="17"/>
      <c r="BR2110" s="17"/>
      <c r="BS2110" s="17"/>
      <c r="BT2110" s="33"/>
      <c r="BU2110" s="33"/>
    </row>
    <row r="2111" spans="58:73" ht="15">
      <c r="BF2111" s="17"/>
      <c r="BG2111" s="17"/>
      <c r="BH2111" s="17"/>
      <c r="BI2111" s="17"/>
      <c r="BJ2111" s="17"/>
      <c r="BK2111" s="17"/>
      <c r="BL2111" s="33"/>
      <c r="BM2111" s="33"/>
      <c r="BN2111" s="17"/>
      <c r="BO2111" s="17"/>
      <c r="BP2111" s="17"/>
      <c r="BQ2111" s="17"/>
      <c r="BR2111" s="17"/>
      <c r="BS2111" s="17"/>
      <c r="BT2111" s="33"/>
      <c r="BU2111" s="33"/>
    </row>
    <row r="2112" spans="58:73" ht="15">
      <c r="BF2112" s="17"/>
      <c r="BG2112" s="17"/>
      <c r="BH2112" s="17"/>
      <c r="BI2112" s="17"/>
      <c r="BJ2112" s="17"/>
      <c r="BK2112" s="17"/>
      <c r="BL2112" s="33"/>
      <c r="BM2112" s="33"/>
      <c r="BN2112" s="17"/>
      <c r="BO2112" s="17"/>
      <c r="BP2112" s="17"/>
      <c r="BQ2112" s="17"/>
      <c r="BR2112" s="17"/>
      <c r="BS2112" s="17"/>
      <c r="BT2112" s="33"/>
      <c r="BU2112" s="33"/>
    </row>
    <row r="2113" spans="58:73" ht="15">
      <c r="BF2113" s="17"/>
      <c r="BG2113" s="17"/>
      <c r="BH2113" s="17"/>
      <c r="BI2113" s="17"/>
      <c r="BJ2113" s="17"/>
      <c r="BK2113" s="17"/>
      <c r="BL2113" s="33"/>
      <c r="BM2113" s="33"/>
      <c r="BN2113" s="17"/>
      <c r="BO2113" s="17"/>
      <c r="BP2113" s="17"/>
      <c r="BQ2113" s="17"/>
      <c r="BR2113" s="17"/>
      <c r="BS2113" s="17"/>
      <c r="BT2113" s="33"/>
      <c r="BU2113" s="33"/>
    </row>
    <row r="2114" spans="58:73" ht="15">
      <c r="BF2114" s="17"/>
      <c r="BG2114" s="17"/>
      <c r="BH2114" s="17"/>
      <c r="BI2114" s="17"/>
      <c r="BJ2114" s="17"/>
      <c r="BK2114" s="17"/>
      <c r="BL2114" s="33"/>
      <c r="BM2114" s="33"/>
      <c r="BN2114" s="17"/>
      <c r="BO2114" s="17"/>
      <c r="BP2114" s="17"/>
      <c r="BQ2114" s="17"/>
      <c r="BR2114" s="17"/>
      <c r="BS2114" s="17"/>
      <c r="BT2114" s="33"/>
      <c r="BU2114" s="33"/>
    </row>
    <row r="2115" spans="58:73" ht="15">
      <c r="BF2115" s="17"/>
      <c r="BG2115" s="17"/>
      <c r="BH2115" s="17"/>
      <c r="BI2115" s="17"/>
      <c r="BJ2115" s="17"/>
      <c r="BK2115" s="17"/>
      <c r="BL2115" s="33"/>
      <c r="BM2115" s="33"/>
      <c r="BN2115" s="17"/>
      <c r="BO2115" s="17"/>
      <c r="BP2115" s="17"/>
      <c r="BQ2115" s="17"/>
      <c r="BR2115" s="17"/>
      <c r="BS2115" s="17"/>
      <c r="BT2115" s="33"/>
      <c r="BU2115" s="33"/>
    </row>
    <row r="2116" spans="58:73" ht="15">
      <c r="BF2116" s="17"/>
      <c r="BG2116" s="17"/>
      <c r="BH2116" s="17"/>
      <c r="BI2116" s="17"/>
      <c r="BJ2116" s="17"/>
      <c r="BK2116" s="17"/>
      <c r="BL2116" s="33"/>
      <c r="BM2116" s="33"/>
      <c r="BN2116" s="17"/>
      <c r="BO2116" s="17"/>
      <c r="BP2116" s="17"/>
      <c r="BQ2116" s="17"/>
      <c r="BR2116" s="17"/>
      <c r="BS2116" s="17"/>
      <c r="BT2116" s="33"/>
      <c r="BU2116" s="33"/>
    </row>
    <row r="2117" spans="58:73" ht="15">
      <c r="BF2117" s="17"/>
      <c r="BG2117" s="17"/>
      <c r="BH2117" s="17"/>
      <c r="BI2117" s="17"/>
      <c r="BJ2117" s="17"/>
      <c r="BK2117" s="17"/>
      <c r="BL2117" s="33"/>
      <c r="BM2117" s="33"/>
      <c r="BN2117" s="17"/>
      <c r="BO2117" s="17"/>
      <c r="BP2117" s="17"/>
      <c r="BQ2117" s="17"/>
      <c r="BR2117" s="17"/>
      <c r="BS2117" s="17"/>
      <c r="BT2117" s="33"/>
      <c r="BU2117" s="33"/>
    </row>
    <row r="2118" spans="58:73" ht="15">
      <c r="BF2118" s="17"/>
      <c r="BG2118" s="17"/>
      <c r="BH2118" s="17"/>
      <c r="BI2118" s="17"/>
      <c r="BJ2118" s="17"/>
      <c r="BK2118" s="17"/>
      <c r="BL2118" s="33"/>
      <c r="BM2118" s="33"/>
      <c r="BN2118" s="17"/>
      <c r="BO2118" s="17"/>
      <c r="BP2118" s="17"/>
      <c r="BQ2118" s="17"/>
      <c r="BR2118" s="17"/>
      <c r="BS2118" s="17"/>
      <c r="BT2118" s="33"/>
      <c r="BU2118" s="33"/>
    </row>
    <row r="2119" spans="58:73" ht="15">
      <c r="BF2119" s="17"/>
      <c r="BG2119" s="17"/>
      <c r="BH2119" s="17"/>
      <c r="BI2119" s="17"/>
      <c r="BJ2119" s="17"/>
      <c r="BK2119" s="17"/>
      <c r="BL2119" s="33"/>
      <c r="BM2119" s="33"/>
      <c r="BN2119" s="17"/>
      <c r="BO2119" s="17"/>
      <c r="BP2119" s="17"/>
      <c r="BQ2119" s="17"/>
      <c r="BR2119" s="17"/>
      <c r="BS2119" s="17"/>
      <c r="BT2119" s="33"/>
      <c r="BU2119" s="33"/>
    </row>
    <row r="2120" spans="58:73" ht="15">
      <c r="BF2120" s="17"/>
      <c r="BG2120" s="17"/>
      <c r="BH2120" s="17"/>
      <c r="BI2120" s="17"/>
      <c r="BJ2120" s="17"/>
      <c r="BK2120" s="17"/>
      <c r="BL2120" s="33"/>
      <c r="BM2120" s="33"/>
      <c r="BN2120" s="17"/>
      <c r="BO2120" s="17"/>
      <c r="BP2120" s="17"/>
      <c r="BQ2120" s="17"/>
      <c r="BR2120" s="17"/>
      <c r="BS2120" s="17"/>
      <c r="BT2120" s="33"/>
      <c r="BU2120" s="33"/>
    </row>
    <row r="2121" spans="58:73" ht="15">
      <c r="BF2121" s="17"/>
      <c r="BG2121" s="17"/>
      <c r="BH2121" s="17"/>
      <c r="BI2121" s="17"/>
      <c r="BJ2121" s="17"/>
      <c r="BK2121" s="17"/>
      <c r="BL2121" s="33"/>
      <c r="BM2121" s="33"/>
      <c r="BN2121" s="17"/>
      <c r="BO2121" s="17"/>
      <c r="BP2121" s="17"/>
      <c r="BQ2121" s="17"/>
      <c r="BR2121" s="17"/>
      <c r="BS2121" s="17"/>
      <c r="BT2121" s="33"/>
      <c r="BU2121" s="33"/>
    </row>
    <row r="2122" spans="58:73" ht="15">
      <c r="BF2122" s="17"/>
      <c r="BG2122" s="17"/>
      <c r="BH2122" s="17"/>
      <c r="BI2122" s="17"/>
      <c r="BJ2122" s="17"/>
      <c r="BK2122" s="17"/>
      <c r="BL2122" s="33"/>
      <c r="BM2122" s="33"/>
      <c r="BN2122" s="17"/>
      <c r="BO2122" s="17"/>
      <c r="BP2122" s="17"/>
      <c r="BQ2122" s="17"/>
      <c r="BR2122" s="17"/>
      <c r="BS2122" s="17"/>
      <c r="BT2122" s="33"/>
      <c r="BU2122" s="33"/>
    </row>
    <row r="2123" spans="58:73" ht="15">
      <c r="BF2123" s="17"/>
      <c r="BG2123" s="17"/>
      <c r="BH2123" s="17"/>
      <c r="BI2123" s="17"/>
      <c r="BJ2123" s="17"/>
      <c r="BK2123" s="17"/>
      <c r="BL2123" s="33"/>
      <c r="BM2123" s="33"/>
      <c r="BN2123" s="17"/>
      <c r="BO2123" s="17"/>
      <c r="BP2123" s="17"/>
      <c r="BQ2123" s="17"/>
      <c r="BR2123" s="17"/>
      <c r="BS2123" s="17"/>
      <c r="BT2123" s="33"/>
      <c r="BU2123" s="33"/>
    </row>
    <row r="2124" spans="58:73" ht="15">
      <c r="BF2124" s="17"/>
      <c r="BG2124" s="17"/>
      <c r="BH2124" s="17"/>
      <c r="BI2124" s="17"/>
      <c r="BJ2124" s="17"/>
      <c r="BK2124" s="17"/>
      <c r="BL2124" s="33"/>
      <c r="BM2124" s="33"/>
      <c r="BN2124" s="17"/>
      <c r="BO2124" s="17"/>
      <c r="BP2124" s="17"/>
      <c r="BQ2124" s="17"/>
      <c r="BR2124" s="17"/>
      <c r="BS2124" s="17"/>
      <c r="BT2124" s="33"/>
      <c r="BU2124" s="33"/>
    </row>
    <row r="2125" spans="58:73" ht="15">
      <c r="BF2125" s="17"/>
      <c r="BG2125" s="17"/>
      <c r="BH2125" s="17"/>
      <c r="BI2125" s="17"/>
      <c r="BJ2125" s="17"/>
      <c r="BK2125" s="17"/>
      <c r="BL2125" s="33"/>
      <c r="BM2125" s="33"/>
      <c r="BN2125" s="17"/>
      <c r="BO2125" s="17"/>
      <c r="BP2125" s="17"/>
      <c r="BQ2125" s="17"/>
      <c r="BR2125" s="17"/>
      <c r="BS2125" s="17"/>
      <c r="BT2125" s="33"/>
      <c r="BU2125" s="33"/>
    </row>
    <row r="2126" spans="58:73" ht="15">
      <c r="BF2126" s="17"/>
      <c r="BG2126" s="17"/>
      <c r="BH2126" s="17"/>
      <c r="BI2126" s="17"/>
      <c r="BJ2126" s="17"/>
      <c r="BK2126" s="17"/>
      <c r="BL2126" s="33"/>
      <c r="BM2126" s="33"/>
      <c r="BN2126" s="17"/>
      <c r="BO2126" s="17"/>
      <c r="BP2126" s="17"/>
      <c r="BQ2126" s="17"/>
      <c r="BR2126" s="17"/>
      <c r="BS2126" s="17"/>
      <c r="BT2126" s="33"/>
      <c r="BU2126" s="33"/>
    </row>
    <row r="2127" spans="58:73" ht="15">
      <c r="BF2127" s="17"/>
      <c r="BG2127" s="17"/>
      <c r="BH2127" s="17"/>
      <c r="BI2127" s="17"/>
      <c r="BJ2127" s="17"/>
      <c r="BK2127" s="17"/>
      <c r="BL2127" s="33"/>
      <c r="BM2127" s="33"/>
      <c r="BN2127" s="17"/>
      <c r="BO2127" s="17"/>
      <c r="BP2127" s="17"/>
      <c r="BQ2127" s="17"/>
      <c r="BR2127" s="17"/>
      <c r="BS2127" s="17"/>
      <c r="BT2127" s="33"/>
      <c r="BU2127" s="33"/>
    </row>
    <row r="2128" spans="58:73" ht="15">
      <c r="BF2128" s="17"/>
      <c r="BG2128" s="17"/>
      <c r="BH2128" s="17"/>
      <c r="BI2128" s="17"/>
      <c r="BJ2128" s="17"/>
      <c r="BK2128" s="17"/>
      <c r="BL2128" s="33"/>
      <c r="BM2128" s="33"/>
      <c r="BN2128" s="17"/>
      <c r="BO2128" s="17"/>
      <c r="BP2128" s="17"/>
      <c r="BQ2128" s="17"/>
      <c r="BR2128" s="17"/>
      <c r="BS2128" s="17"/>
      <c r="BT2128" s="33"/>
      <c r="BU2128" s="33"/>
    </row>
    <row r="2129" spans="58:73" ht="15">
      <c r="BF2129" s="17"/>
      <c r="BG2129" s="17"/>
      <c r="BH2129" s="17"/>
      <c r="BI2129" s="17"/>
      <c r="BJ2129" s="17"/>
      <c r="BK2129" s="17"/>
      <c r="BL2129" s="33"/>
      <c r="BM2129" s="33"/>
      <c r="BN2129" s="17"/>
      <c r="BO2129" s="17"/>
      <c r="BP2129" s="17"/>
      <c r="BQ2129" s="17"/>
      <c r="BR2129" s="17"/>
      <c r="BS2129" s="17"/>
      <c r="BT2129" s="33"/>
      <c r="BU2129" s="33"/>
    </row>
    <row r="2130" spans="58:73" ht="15">
      <c r="BF2130" s="17"/>
      <c r="BG2130" s="17"/>
      <c r="BH2130" s="17"/>
      <c r="BI2130" s="17"/>
      <c r="BJ2130" s="17"/>
      <c r="BK2130" s="17"/>
      <c r="BL2130" s="33"/>
      <c r="BM2130" s="33"/>
      <c r="BN2130" s="17"/>
      <c r="BO2130" s="17"/>
      <c r="BP2130" s="17"/>
      <c r="BQ2130" s="17"/>
      <c r="BR2130" s="17"/>
      <c r="BS2130" s="17"/>
      <c r="BT2130" s="33"/>
      <c r="BU2130" s="33"/>
    </row>
    <row r="2131" spans="58:73" ht="15">
      <c r="BF2131" s="17"/>
      <c r="BG2131" s="17"/>
      <c r="BH2131" s="17"/>
      <c r="BI2131" s="17"/>
      <c r="BJ2131" s="17"/>
      <c r="BK2131" s="17"/>
      <c r="BL2131" s="33"/>
      <c r="BM2131" s="33"/>
      <c r="BN2131" s="17"/>
      <c r="BO2131" s="17"/>
      <c r="BP2131" s="17"/>
      <c r="BQ2131" s="17"/>
      <c r="BR2131" s="17"/>
      <c r="BS2131" s="17"/>
      <c r="BT2131" s="33"/>
      <c r="BU2131" s="33"/>
    </row>
    <row r="2132" spans="58:73" ht="15">
      <c r="BF2132" s="17"/>
      <c r="BG2132" s="17"/>
      <c r="BH2132" s="17"/>
      <c r="BI2132" s="17"/>
      <c r="BJ2132" s="17"/>
      <c r="BK2132" s="17"/>
      <c r="BL2132" s="33"/>
      <c r="BM2132" s="33"/>
      <c r="BN2132" s="17"/>
      <c r="BO2132" s="17"/>
      <c r="BP2132" s="17"/>
      <c r="BQ2132" s="17"/>
      <c r="BR2132" s="17"/>
      <c r="BS2132" s="17"/>
      <c r="BT2132" s="33"/>
      <c r="BU2132" s="33"/>
    </row>
    <row r="2133" spans="58:73" ht="15">
      <c r="BF2133" s="17"/>
      <c r="BG2133" s="17"/>
      <c r="BH2133" s="17"/>
      <c r="BI2133" s="17"/>
      <c r="BJ2133" s="17"/>
      <c r="BK2133" s="17"/>
      <c r="BL2133" s="33"/>
      <c r="BM2133" s="33"/>
      <c r="BN2133" s="17"/>
      <c r="BO2133" s="17"/>
      <c r="BP2133" s="17"/>
      <c r="BQ2133" s="17"/>
      <c r="BR2133" s="17"/>
      <c r="BS2133" s="17"/>
      <c r="BT2133" s="33"/>
      <c r="BU2133" s="33"/>
    </row>
    <row r="2134" spans="58:73" ht="15">
      <c r="BF2134" s="17"/>
      <c r="BG2134" s="17"/>
      <c r="BH2134" s="17"/>
      <c r="BI2134" s="17"/>
      <c r="BJ2134" s="17"/>
      <c r="BK2134" s="17"/>
      <c r="BL2134" s="33"/>
      <c r="BM2134" s="33"/>
      <c r="BN2134" s="17"/>
      <c r="BO2134" s="17"/>
      <c r="BP2134" s="17"/>
      <c r="BQ2134" s="17"/>
      <c r="BR2134" s="17"/>
      <c r="BS2134" s="17"/>
      <c r="BT2134" s="33"/>
      <c r="BU2134" s="33"/>
    </row>
    <row r="2135" spans="58:73" ht="15">
      <c r="BF2135" s="17"/>
      <c r="BG2135" s="17"/>
      <c r="BH2135" s="17"/>
      <c r="BI2135" s="17"/>
      <c r="BJ2135" s="17"/>
      <c r="BK2135" s="17"/>
      <c r="BL2135" s="33"/>
      <c r="BM2135" s="33"/>
      <c r="BN2135" s="17"/>
      <c r="BO2135" s="17"/>
      <c r="BP2135" s="17"/>
      <c r="BQ2135" s="17"/>
      <c r="BR2135" s="17"/>
      <c r="BS2135" s="17"/>
      <c r="BT2135" s="33"/>
      <c r="BU2135" s="33"/>
    </row>
    <row r="2136" spans="58:73" ht="15">
      <c r="BF2136" s="17"/>
      <c r="BG2136" s="17"/>
      <c r="BH2136" s="17"/>
      <c r="BI2136" s="17"/>
      <c r="BJ2136" s="17"/>
      <c r="BK2136" s="17"/>
      <c r="BL2136" s="33"/>
      <c r="BM2136" s="33"/>
      <c r="BN2136" s="17"/>
      <c r="BO2136" s="17"/>
      <c r="BP2136" s="17"/>
      <c r="BQ2136" s="17"/>
      <c r="BR2136" s="17"/>
      <c r="BS2136" s="17"/>
      <c r="BT2136" s="33"/>
      <c r="BU2136" s="33"/>
    </row>
    <row r="2137" spans="58:73" ht="15">
      <c r="BF2137" s="17"/>
      <c r="BG2137" s="17"/>
      <c r="BH2137" s="17"/>
      <c r="BI2137" s="17"/>
      <c r="BJ2137" s="17"/>
      <c r="BK2137" s="17"/>
      <c r="BL2137" s="33"/>
      <c r="BM2137" s="33"/>
      <c r="BN2137" s="17"/>
      <c r="BO2137" s="17"/>
      <c r="BP2137" s="17"/>
      <c r="BQ2137" s="17"/>
      <c r="BR2137" s="17"/>
      <c r="BS2137" s="17"/>
      <c r="BT2137" s="33"/>
      <c r="BU2137" s="33"/>
    </row>
    <row r="2138" spans="58:73" ht="15">
      <c r="BF2138" s="17"/>
      <c r="BG2138" s="17"/>
      <c r="BH2138" s="17"/>
      <c r="BI2138" s="17"/>
      <c r="BJ2138" s="17"/>
      <c r="BK2138" s="17"/>
      <c r="BL2138" s="33"/>
      <c r="BM2138" s="33"/>
      <c r="BN2138" s="17"/>
      <c r="BO2138" s="17"/>
      <c r="BP2138" s="17"/>
      <c r="BQ2138" s="17"/>
      <c r="BR2138" s="17"/>
      <c r="BS2138" s="17"/>
      <c r="BT2138" s="33"/>
      <c r="BU2138" s="33"/>
    </row>
    <row r="2139" spans="58:73" ht="15">
      <c r="BF2139" s="17"/>
      <c r="BG2139" s="17"/>
      <c r="BH2139" s="17"/>
      <c r="BI2139" s="17"/>
      <c r="BJ2139" s="17"/>
      <c r="BK2139" s="17"/>
      <c r="BL2139" s="33"/>
      <c r="BM2139" s="33"/>
      <c r="BN2139" s="17"/>
      <c r="BO2139" s="17"/>
      <c r="BP2139" s="17"/>
      <c r="BQ2139" s="17"/>
      <c r="BR2139" s="17"/>
      <c r="BS2139" s="17"/>
      <c r="BT2139" s="33"/>
      <c r="BU2139" s="33"/>
    </row>
    <row r="2140" spans="58:73" ht="15">
      <c r="BF2140" s="17"/>
      <c r="BG2140" s="17"/>
      <c r="BH2140" s="17"/>
      <c r="BI2140" s="17"/>
      <c r="BJ2140" s="17"/>
      <c r="BK2140" s="17"/>
      <c r="BL2140" s="33"/>
      <c r="BM2140" s="33"/>
      <c r="BN2140" s="17"/>
      <c r="BO2140" s="17"/>
      <c r="BP2140" s="17"/>
      <c r="BQ2140" s="17"/>
      <c r="BR2140" s="17"/>
      <c r="BS2140" s="17"/>
      <c r="BT2140" s="33"/>
      <c r="BU2140" s="33"/>
    </row>
    <row r="2141" spans="58:73" ht="15">
      <c r="BF2141" s="17"/>
      <c r="BG2141" s="17"/>
      <c r="BH2141" s="17"/>
      <c r="BI2141" s="17"/>
      <c r="BJ2141" s="17"/>
      <c r="BK2141" s="17"/>
      <c r="BL2141" s="33"/>
      <c r="BM2141" s="33"/>
      <c r="BN2141" s="17"/>
      <c r="BO2141" s="17"/>
      <c r="BP2141" s="17"/>
      <c r="BQ2141" s="17"/>
      <c r="BR2141" s="17"/>
      <c r="BS2141" s="17"/>
      <c r="BT2141" s="33"/>
      <c r="BU2141" s="33"/>
    </row>
    <row r="2142" spans="58:73" ht="15">
      <c r="BF2142" s="17"/>
      <c r="BG2142" s="17"/>
      <c r="BH2142" s="17"/>
      <c r="BI2142" s="17"/>
      <c r="BJ2142" s="17"/>
      <c r="BK2142" s="17"/>
      <c r="BL2142" s="33"/>
      <c r="BM2142" s="33"/>
      <c r="BN2142" s="17"/>
      <c r="BO2142" s="17"/>
      <c r="BP2142" s="17"/>
      <c r="BQ2142" s="17"/>
      <c r="BR2142" s="17"/>
      <c r="BS2142" s="17"/>
      <c r="BT2142" s="33"/>
      <c r="BU2142" s="33"/>
    </row>
    <row r="2143" spans="58:73" ht="15">
      <c r="BF2143" s="17"/>
      <c r="BG2143" s="17"/>
      <c r="BH2143" s="17"/>
      <c r="BI2143" s="17"/>
      <c r="BJ2143" s="17"/>
      <c r="BK2143" s="17"/>
      <c r="BL2143" s="33"/>
      <c r="BM2143" s="33"/>
      <c r="BN2143" s="17"/>
      <c r="BO2143" s="17"/>
      <c r="BP2143" s="17"/>
      <c r="BQ2143" s="17"/>
      <c r="BR2143" s="17"/>
      <c r="BS2143" s="17"/>
      <c r="BT2143" s="33"/>
      <c r="BU2143" s="33"/>
    </row>
    <row r="2144" spans="58:73" ht="15">
      <c r="BF2144" s="17"/>
      <c r="BG2144" s="17"/>
      <c r="BH2144" s="17"/>
      <c r="BI2144" s="17"/>
      <c r="BJ2144" s="17"/>
      <c r="BK2144" s="17"/>
      <c r="BL2144" s="33"/>
      <c r="BM2144" s="33"/>
      <c r="BN2144" s="17"/>
      <c r="BO2144" s="17"/>
      <c r="BP2144" s="17"/>
      <c r="BQ2144" s="17"/>
      <c r="BR2144" s="17"/>
      <c r="BS2144" s="17"/>
      <c r="BT2144" s="33"/>
      <c r="BU2144" s="33"/>
    </row>
    <row r="2145" spans="58:73" ht="15">
      <c r="BF2145" s="17"/>
      <c r="BG2145" s="17"/>
      <c r="BH2145" s="17"/>
      <c r="BI2145" s="17"/>
      <c r="BJ2145" s="17"/>
      <c r="BK2145" s="17"/>
      <c r="BL2145" s="33"/>
      <c r="BM2145" s="33"/>
      <c r="BN2145" s="17"/>
      <c r="BO2145" s="17"/>
      <c r="BP2145" s="17"/>
      <c r="BQ2145" s="17"/>
      <c r="BR2145" s="17"/>
      <c r="BS2145" s="17"/>
      <c r="BT2145" s="33"/>
      <c r="BU2145" s="33"/>
    </row>
    <row r="2146" spans="58:73" ht="15">
      <c r="BF2146" s="17"/>
      <c r="BG2146" s="17"/>
      <c r="BH2146" s="17"/>
      <c r="BI2146" s="17"/>
      <c r="BJ2146" s="17"/>
      <c r="BK2146" s="17"/>
      <c r="BL2146" s="33"/>
      <c r="BM2146" s="33"/>
      <c r="BN2146" s="17"/>
      <c r="BO2146" s="17"/>
      <c r="BP2146" s="17"/>
      <c r="BQ2146" s="17"/>
      <c r="BR2146" s="17"/>
      <c r="BS2146" s="17"/>
      <c r="BT2146" s="33"/>
      <c r="BU2146" s="33"/>
    </row>
    <row r="2147" spans="58:73" ht="15">
      <c r="BF2147" s="17"/>
      <c r="BG2147" s="17"/>
      <c r="BH2147" s="17"/>
      <c r="BI2147" s="17"/>
      <c r="BJ2147" s="17"/>
      <c r="BK2147" s="17"/>
      <c r="BL2147" s="33"/>
      <c r="BM2147" s="33"/>
      <c r="BN2147" s="17"/>
      <c r="BO2147" s="17"/>
      <c r="BP2147" s="17"/>
      <c r="BQ2147" s="17"/>
      <c r="BR2147" s="17"/>
      <c r="BS2147" s="17"/>
      <c r="BT2147" s="33"/>
      <c r="BU2147" s="33"/>
    </row>
    <row r="2148" spans="58:73" ht="15">
      <c r="BF2148" s="17"/>
      <c r="BG2148" s="17"/>
      <c r="BH2148" s="17"/>
      <c r="BI2148" s="17"/>
      <c r="BJ2148" s="17"/>
      <c r="BK2148" s="17"/>
      <c r="BL2148" s="33"/>
      <c r="BM2148" s="33"/>
      <c r="BN2148" s="17"/>
      <c r="BO2148" s="17"/>
      <c r="BP2148" s="17"/>
      <c r="BQ2148" s="17"/>
      <c r="BR2148" s="17"/>
      <c r="BS2148" s="17"/>
      <c r="BT2148" s="33"/>
      <c r="BU2148" s="33"/>
    </row>
    <row r="2149" spans="58:73" ht="15">
      <c r="BF2149" s="17"/>
      <c r="BG2149" s="17"/>
      <c r="BH2149" s="17"/>
      <c r="BI2149" s="17"/>
      <c r="BJ2149" s="17"/>
      <c r="BK2149" s="17"/>
      <c r="BL2149" s="33"/>
      <c r="BM2149" s="33"/>
      <c r="BN2149" s="17"/>
      <c r="BO2149" s="17"/>
      <c r="BP2149" s="17"/>
      <c r="BQ2149" s="17"/>
      <c r="BR2149" s="17"/>
      <c r="BS2149" s="17"/>
      <c r="BT2149" s="33"/>
      <c r="BU2149" s="33"/>
    </row>
    <row r="2150" spans="58:73" ht="15">
      <c r="BF2150" s="17"/>
      <c r="BG2150" s="17"/>
      <c r="BH2150" s="17"/>
      <c r="BI2150" s="17"/>
      <c r="BJ2150" s="17"/>
      <c r="BK2150" s="17"/>
      <c r="BL2150" s="33"/>
      <c r="BM2150" s="33"/>
      <c r="BN2150" s="17"/>
      <c r="BO2150" s="17"/>
      <c r="BP2150" s="17"/>
      <c r="BQ2150" s="17"/>
      <c r="BR2150" s="17"/>
      <c r="BS2150" s="17"/>
      <c r="BT2150" s="33"/>
      <c r="BU2150" s="33"/>
    </row>
    <row r="2151" spans="58:73" ht="15">
      <c r="BF2151" s="17"/>
      <c r="BG2151" s="17"/>
      <c r="BH2151" s="17"/>
      <c r="BI2151" s="17"/>
      <c r="BJ2151" s="17"/>
      <c r="BK2151" s="17"/>
      <c r="BL2151" s="33"/>
      <c r="BM2151" s="33"/>
      <c r="BN2151" s="17"/>
      <c r="BO2151" s="17"/>
      <c r="BP2151" s="17"/>
      <c r="BQ2151" s="17"/>
      <c r="BR2151" s="17"/>
      <c r="BS2151" s="17"/>
      <c r="BT2151" s="33"/>
      <c r="BU2151" s="33"/>
    </row>
    <row r="2152" spans="58:73" ht="15">
      <c r="BF2152" s="17"/>
      <c r="BG2152" s="17"/>
      <c r="BH2152" s="17"/>
      <c r="BI2152" s="17"/>
      <c r="BJ2152" s="17"/>
      <c r="BK2152" s="17"/>
      <c r="BL2152" s="33"/>
      <c r="BM2152" s="33"/>
      <c r="BN2152" s="17"/>
      <c r="BO2152" s="17"/>
      <c r="BP2152" s="17"/>
      <c r="BQ2152" s="17"/>
      <c r="BR2152" s="17"/>
      <c r="BS2152" s="17"/>
      <c r="BT2152" s="33"/>
      <c r="BU2152" s="33"/>
    </row>
    <row r="2153" spans="58:73" ht="15">
      <c r="BF2153" s="17"/>
      <c r="BG2153" s="17"/>
      <c r="BH2153" s="17"/>
      <c r="BI2153" s="17"/>
      <c r="BJ2153" s="17"/>
      <c r="BK2153" s="17"/>
      <c r="BL2153" s="33"/>
      <c r="BM2153" s="33"/>
      <c r="BN2153" s="17"/>
      <c r="BO2153" s="17"/>
      <c r="BP2153" s="17"/>
      <c r="BQ2153" s="17"/>
      <c r="BR2153" s="17"/>
      <c r="BS2153" s="17"/>
      <c r="BT2153" s="33"/>
      <c r="BU2153" s="33"/>
    </row>
    <row r="2154" spans="58:73" ht="15">
      <c r="BF2154" s="17"/>
      <c r="BG2154" s="17"/>
      <c r="BH2154" s="17"/>
      <c r="BI2154" s="17"/>
      <c r="BJ2154" s="17"/>
      <c r="BK2154" s="17"/>
      <c r="BL2154" s="33"/>
      <c r="BM2154" s="33"/>
      <c r="BN2154" s="17"/>
      <c r="BO2154" s="17"/>
      <c r="BP2154" s="17"/>
      <c r="BQ2154" s="17"/>
      <c r="BR2154" s="17"/>
      <c r="BS2154" s="17"/>
      <c r="BT2154" s="33"/>
      <c r="BU2154" s="33"/>
    </row>
    <row r="2155" spans="58:73" ht="15">
      <c r="BF2155" s="17"/>
      <c r="BG2155" s="17"/>
      <c r="BH2155" s="17"/>
      <c r="BI2155" s="17"/>
      <c r="BJ2155" s="17"/>
      <c r="BK2155" s="17"/>
      <c r="BL2155" s="33"/>
      <c r="BM2155" s="33"/>
      <c r="BN2155" s="17"/>
      <c r="BO2155" s="17"/>
      <c r="BP2155" s="17"/>
      <c r="BQ2155" s="17"/>
      <c r="BR2155" s="17"/>
      <c r="BS2155" s="17"/>
      <c r="BT2155" s="33"/>
      <c r="BU2155" s="33"/>
    </row>
    <row r="2156" spans="58:73" ht="15">
      <c r="BF2156" s="17"/>
      <c r="BG2156" s="17"/>
      <c r="BH2156" s="17"/>
      <c r="BI2156" s="17"/>
      <c r="BJ2156" s="17"/>
      <c r="BK2156" s="17"/>
      <c r="BL2156" s="33"/>
      <c r="BM2156" s="33"/>
      <c r="BN2156" s="17"/>
      <c r="BO2156" s="17"/>
      <c r="BP2156" s="17"/>
      <c r="BQ2156" s="17"/>
      <c r="BR2156" s="17"/>
      <c r="BS2156" s="17"/>
      <c r="BT2156" s="33"/>
      <c r="BU2156" s="33"/>
    </row>
    <row r="2157" spans="58:73" ht="15">
      <c r="BF2157" s="17"/>
      <c r="BG2157" s="17"/>
      <c r="BH2157" s="17"/>
      <c r="BI2157" s="17"/>
      <c r="BJ2157" s="17"/>
      <c r="BK2157" s="17"/>
      <c r="BL2157" s="33"/>
      <c r="BM2157" s="33"/>
      <c r="BN2157" s="17"/>
      <c r="BO2157" s="17"/>
      <c r="BP2157" s="17"/>
      <c r="BQ2157" s="17"/>
      <c r="BR2157" s="17"/>
      <c r="BS2157" s="17"/>
      <c r="BT2157" s="33"/>
      <c r="BU2157" s="33"/>
    </row>
    <row r="2158" spans="58:73" ht="15">
      <c r="BF2158" s="17"/>
      <c r="BG2158" s="17"/>
      <c r="BH2158" s="17"/>
      <c r="BI2158" s="17"/>
      <c r="BJ2158" s="17"/>
      <c r="BK2158" s="17"/>
      <c r="BL2158" s="33"/>
      <c r="BM2158" s="33"/>
      <c r="BN2158" s="17"/>
      <c r="BO2158" s="17"/>
      <c r="BP2158" s="17"/>
      <c r="BQ2158" s="17"/>
      <c r="BR2158" s="17"/>
      <c r="BS2158" s="17"/>
      <c r="BT2158" s="33"/>
      <c r="BU2158" s="33"/>
    </row>
    <row r="2159" spans="58:73" ht="15">
      <c r="BF2159" s="17"/>
      <c r="BG2159" s="17"/>
      <c r="BH2159" s="17"/>
      <c r="BI2159" s="17"/>
      <c r="BJ2159" s="17"/>
      <c r="BK2159" s="17"/>
      <c r="BL2159" s="33"/>
      <c r="BM2159" s="33"/>
      <c r="BN2159" s="17"/>
      <c r="BO2159" s="17"/>
      <c r="BP2159" s="17"/>
      <c r="BQ2159" s="17"/>
      <c r="BR2159" s="17"/>
      <c r="BS2159" s="17"/>
      <c r="BT2159" s="33"/>
      <c r="BU2159" s="33"/>
    </row>
    <row r="2160" spans="58:73" ht="15">
      <c r="BF2160" s="17"/>
      <c r="BG2160" s="17"/>
      <c r="BH2160" s="17"/>
      <c r="BI2160" s="17"/>
      <c r="BJ2160" s="17"/>
      <c r="BK2160" s="17"/>
      <c r="BL2160" s="33"/>
      <c r="BM2160" s="33"/>
      <c r="BN2160" s="17"/>
      <c r="BO2160" s="17"/>
      <c r="BP2160" s="17"/>
      <c r="BQ2160" s="17"/>
      <c r="BR2160" s="17"/>
      <c r="BS2160" s="17"/>
      <c r="BT2160" s="33"/>
      <c r="BU2160" s="33"/>
    </row>
    <row r="2161" spans="58:73" ht="15">
      <c r="BF2161" s="17"/>
      <c r="BG2161" s="17"/>
      <c r="BH2161" s="17"/>
      <c r="BI2161" s="17"/>
      <c r="BJ2161" s="17"/>
      <c r="BK2161" s="17"/>
      <c r="BL2161" s="33"/>
      <c r="BM2161" s="33"/>
      <c r="BN2161" s="17"/>
      <c r="BO2161" s="17"/>
      <c r="BP2161" s="17"/>
      <c r="BQ2161" s="17"/>
      <c r="BR2161" s="17"/>
      <c r="BS2161" s="17"/>
      <c r="BT2161" s="33"/>
      <c r="BU2161" s="33"/>
    </row>
    <row r="2162" spans="58:73" ht="15">
      <c r="BF2162" s="17"/>
      <c r="BG2162" s="17"/>
      <c r="BH2162" s="17"/>
      <c r="BI2162" s="17"/>
      <c r="BJ2162" s="17"/>
      <c r="BK2162" s="17"/>
      <c r="BL2162" s="33"/>
      <c r="BM2162" s="33"/>
      <c r="BN2162" s="17"/>
      <c r="BO2162" s="17"/>
      <c r="BP2162" s="17"/>
      <c r="BQ2162" s="17"/>
      <c r="BR2162" s="17"/>
      <c r="BS2162" s="17"/>
      <c r="BT2162" s="33"/>
      <c r="BU2162" s="33"/>
    </row>
    <row r="2163" spans="58:73" ht="15">
      <c r="BF2163" s="17"/>
      <c r="BG2163" s="17"/>
      <c r="BH2163" s="17"/>
      <c r="BI2163" s="17"/>
      <c r="BJ2163" s="17"/>
      <c r="BK2163" s="17"/>
      <c r="BL2163" s="33"/>
      <c r="BM2163" s="33"/>
      <c r="BN2163" s="17"/>
      <c r="BO2163" s="17"/>
      <c r="BP2163" s="17"/>
      <c r="BQ2163" s="17"/>
      <c r="BR2163" s="17"/>
      <c r="BS2163" s="17"/>
      <c r="BT2163" s="33"/>
      <c r="BU2163" s="33"/>
    </row>
    <row r="2164" spans="58:73" ht="15">
      <c r="BF2164" s="17"/>
      <c r="BG2164" s="17"/>
      <c r="BH2164" s="17"/>
      <c r="BI2164" s="17"/>
      <c r="BJ2164" s="17"/>
      <c r="BK2164" s="17"/>
      <c r="BL2164" s="33"/>
      <c r="BM2164" s="33"/>
      <c r="BN2164" s="17"/>
      <c r="BO2164" s="17"/>
      <c r="BP2164" s="17"/>
      <c r="BQ2164" s="17"/>
      <c r="BR2164" s="17"/>
      <c r="BS2164" s="17"/>
      <c r="BT2164" s="33"/>
      <c r="BU2164" s="33"/>
    </row>
    <row r="2165" spans="58:73" ht="15">
      <c r="BF2165" s="17"/>
      <c r="BG2165" s="17"/>
      <c r="BH2165" s="17"/>
      <c r="BI2165" s="17"/>
      <c r="BJ2165" s="17"/>
      <c r="BK2165" s="17"/>
      <c r="BL2165" s="33"/>
      <c r="BM2165" s="33"/>
      <c r="BN2165" s="17"/>
      <c r="BO2165" s="17"/>
      <c r="BP2165" s="17"/>
      <c r="BQ2165" s="17"/>
      <c r="BR2165" s="17"/>
      <c r="BS2165" s="17"/>
      <c r="BT2165" s="33"/>
      <c r="BU2165" s="33"/>
    </row>
    <row r="2166" spans="58:73" ht="15">
      <c r="BF2166" s="17"/>
      <c r="BG2166" s="17"/>
      <c r="BH2166" s="17"/>
      <c r="BI2166" s="17"/>
      <c r="BJ2166" s="17"/>
      <c r="BK2166" s="17"/>
      <c r="BL2166" s="33"/>
      <c r="BM2166" s="33"/>
      <c r="BN2166" s="17"/>
      <c r="BO2166" s="17"/>
      <c r="BP2166" s="17"/>
      <c r="BQ2166" s="17"/>
      <c r="BR2166" s="17"/>
      <c r="BS2166" s="17"/>
      <c r="BT2166" s="33"/>
      <c r="BU2166" s="33"/>
    </row>
    <row r="2167" spans="58:73" ht="15">
      <c r="BF2167" s="17"/>
      <c r="BG2167" s="17"/>
      <c r="BH2167" s="17"/>
      <c r="BI2167" s="17"/>
      <c r="BJ2167" s="17"/>
      <c r="BK2167" s="17"/>
      <c r="BL2167" s="33"/>
      <c r="BM2167" s="33"/>
      <c r="BN2167" s="17"/>
      <c r="BO2167" s="17"/>
      <c r="BP2167" s="17"/>
      <c r="BQ2167" s="17"/>
      <c r="BR2167" s="17"/>
      <c r="BS2167" s="17"/>
      <c r="BT2167" s="33"/>
      <c r="BU2167" s="33"/>
    </row>
    <row r="2168" spans="58:73" ht="15">
      <c r="BF2168" s="17"/>
      <c r="BG2168" s="17"/>
      <c r="BH2168" s="17"/>
      <c r="BI2168" s="17"/>
      <c r="BJ2168" s="17"/>
      <c r="BK2168" s="17"/>
      <c r="BL2168" s="33"/>
      <c r="BM2168" s="33"/>
      <c r="BN2168" s="17"/>
      <c r="BO2168" s="17"/>
      <c r="BP2168" s="17"/>
      <c r="BQ2168" s="17"/>
      <c r="BR2168" s="17"/>
      <c r="BS2168" s="17"/>
      <c r="BT2168" s="33"/>
      <c r="BU2168" s="33"/>
    </row>
    <row r="2169" spans="58:73" ht="15">
      <c r="BF2169" s="17"/>
      <c r="BG2169" s="17"/>
      <c r="BH2169" s="17"/>
      <c r="BI2169" s="17"/>
      <c r="BJ2169" s="17"/>
      <c r="BK2169" s="17"/>
      <c r="BL2169" s="33"/>
      <c r="BM2169" s="33"/>
      <c r="BN2169" s="17"/>
      <c r="BO2169" s="17"/>
      <c r="BP2169" s="17"/>
      <c r="BQ2169" s="17"/>
      <c r="BR2169" s="17"/>
      <c r="BS2169" s="17"/>
      <c r="BT2169" s="33"/>
      <c r="BU2169" s="33"/>
    </row>
    <row r="2170" spans="58:73" ht="15">
      <c r="BF2170" s="17"/>
      <c r="BG2170" s="17"/>
      <c r="BH2170" s="17"/>
      <c r="BI2170" s="17"/>
      <c r="BJ2170" s="17"/>
      <c r="BK2170" s="17"/>
      <c r="BL2170" s="33"/>
      <c r="BM2170" s="33"/>
      <c r="BN2170" s="17"/>
      <c r="BO2170" s="17"/>
      <c r="BP2170" s="17"/>
      <c r="BQ2170" s="17"/>
      <c r="BR2170" s="17"/>
      <c r="BS2170" s="17"/>
      <c r="BT2170" s="33"/>
      <c r="BU2170" s="33"/>
    </row>
    <row r="2171" spans="58:73" ht="15">
      <c r="BF2171" s="17"/>
      <c r="BG2171" s="17"/>
      <c r="BH2171" s="17"/>
      <c r="BI2171" s="17"/>
      <c r="BJ2171" s="17"/>
      <c r="BK2171" s="17"/>
      <c r="BL2171" s="33"/>
      <c r="BM2171" s="33"/>
      <c r="BN2171" s="17"/>
      <c r="BO2171" s="17"/>
      <c r="BP2171" s="17"/>
      <c r="BQ2171" s="17"/>
      <c r="BR2171" s="17"/>
      <c r="BS2171" s="17"/>
      <c r="BT2171" s="33"/>
      <c r="BU2171" s="33"/>
    </row>
    <row r="2172" spans="58:73" ht="15">
      <c r="BF2172" s="17"/>
      <c r="BG2172" s="17"/>
      <c r="BH2172" s="17"/>
      <c r="BI2172" s="17"/>
      <c r="BJ2172" s="17"/>
      <c r="BK2172" s="17"/>
      <c r="BL2172" s="33"/>
      <c r="BM2172" s="33"/>
      <c r="BN2172" s="17"/>
      <c r="BO2172" s="17"/>
      <c r="BP2172" s="17"/>
      <c r="BQ2172" s="17"/>
      <c r="BR2172" s="17"/>
      <c r="BS2172" s="17"/>
      <c r="BT2172" s="33"/>
      <c r="BU2172" s="33"/>
    </row>
    <row r="2173" spans="58:73" ht="15">
      <c r="BF2173" s="17"/>
      <c r="BG2173" s="17"/>
      <c r="BH2173" s="17"/>
      <c r="BI2173" s="17"/>
      <c r="BJ2173" s="17"/>
      <c r="BK2173" s="17"/>
      <c r="BL2173" s="33"/>
      <c r="BM2173" s="33"/>
      <c r="BN2173" s="17"/>
      <c r="BO2173" s="17"/>
      <c r="BP2173" s="17"/>
      <c r="BQ2173" s="17"/>
      <c r="BR2173" s="17"/>
      <c r="BS2173" s="17"/>
      <c r="BT2173" s="33"/>
      <c r="BU2173" s="33"/>
    </row>
    <row r="2174" spans="58:73" ht="15">
      <c r="BF2174" s="17"/>
      <c r="BG2174" s="17"/>
      <c r="BH2174" s="17"/>
      <c r="BI2174" s="17"/>
      <c r="BJ2174" s="17"/>
      <c r="BK2174" s="17"/>
      <c r="BL2174" s="33"/>
      <c r="BM2174" s="33"/>
      <c r="BN2174" s="17"/>
      <c r="BO2174" s="17"/>
      <c r="BP2174" s="17"/>
      <c r="BQ2174" s="17"/>
      <c r="BR2174" s="17"/>
      <c r="BS2174" s="17"/>
      <c r="BT2174" s="33"/>
      <c r="BU2174" s="33"/>
    </row>
    <row r="2175" spans="58:73" ht="15">
      <c r="BF2175" s="17"/>
      <c r="BG2175" s="17"/>
      <c r="BH2175" s="17"/>
      <c r="BI2175" s="17"/>
      <c r="BJ2175" s="17"/>
      <c r="BK2175" s="17"/>
      <c r="BL2175" s="33"/>
      <c r="BM2175" s="33"/>
      <c r="BN2175" s="17"/>
      <c r="BO2175" s="17"/>
      <c r="BP2175" s="17"/>
      <c r="BQ2175" s="17"/>
      <c r="BR2175" s="17"/>
      <c r="BS2175" s="17"/>
      <c r="BT2175" s="33"/>
      <c r="BU2175" s="33"/>
    </row>
    <row r="2176" spans="58:73" ht="15">
      <c r="BF2176" s="17"/>
      <c r="BG2176" s="17"/>
      <c r="BH2176" s="17"/>
      <c r="BI2176" s="17"/>
      <c r="BJ2176" s="17"/>
      <c r="BK2176" s="17"/>
      <c r="BL2176" s="33"/>
      <c r="BM2176" s="33"/>
      <c r="BN2176" s="17"/>
      <c r="BO2176" s="17"/>
      <c r="BP2176" s="17"/>
      <c r="BQ2176" s="17"/>
      <c r="BR2176" s="17"/>
      <c r="BS2176" s="17"/>
      <c r="BT2176" s="33"/>
      <c r="BU2176" s="33"/>
    </row>
    <row r="2177" spans="58:73" ht="15">
      <c r="BF2177" s="17"/>
      <c r="BG2177" s="17"/>
      <c r="BH2177" s="17"/>
      <c r="BI2177" s="17"/>
      <c r="BJ2177" s="17"/>
      <c r="BK2177" s="17"/>
      <c r="BL2177" s="33"/>
      <c r="BM2177" s="33"/>
      <c r="BN2177" s="17"/>
      <c r="BO2177" s="17"/>
      <c r="BP2177" s="17"/>
      <c r="BQ2177" s="17"/>
      <c r="BR2177" s="17"/>
      <c r="BS2177" s="17"/>
      <c r="BT2177" s="33"/>
      <c r="BU2177" s="33"/>
    </row>
    <row r="2178" spans="58:73" ht="15">
      <c r="BF2178" s="17"/>
      <c r="BG2178" s="17"/>
      <c r="BH2178" s="17"/>
      <c r="BI2178" s="17"/>
      <c r="BJ2178" s="17"/>
      <c r="BK2178" s="17"/>
      <c r="BL2178" s="33"/>
      <c r="BM2178" s="33"/>
      <c r="BN2178" s="17"/>
      <c r="BO2178" s="17"/>
      <c r="BP2178" s="17"/>
      <c r="BQ2178" s="17"/>
      <c r="BR2178" s="17"/>
      <c r="BS2178" s="17"/>
      <c r="BT2178" s="33"/>
      <c r="BU2178" s="33"/>
    </row>
    <row r="2179" spans="58:73" ht="15">
      <c r="BF2179" s="17"/>
      <c r="BG2179" s="17"/>
      <c r="BH2179" s="17"/>
      <c r="BI2179" s="17"/>
      <c r="BJ2179" s="17"/>
      <c r="BK2179" s="17"/>
      <c r="BL2179" s="33"/>
      <c r="BM2179" s="33"/>
      <c r="BN2179" s="17"/>
      <c r="BO2179" s="17"/>
      <c r="BP2179" s="17"/>
      <c r="BQ2179" s="17"/>
      <c r="BR2179" s="17"/>
      <c r="BS2179" s="17"/>
      <c r="BT2179" s="33"/>
      <c r="BU2179" s="33"/>
    </row>
    <row r="2180" spans="58:73" ht="15">
      <c r="BF2180" s="17"/>
      <c r="BG2180" s="17"/>
      <c r="BH2180" s="17"/>
      <c r="BI2180" s="17"/>
      <c r="BJ2180" s="17"/>
      <c r="BK2180" s="17"/>
      <c r="BL2180" s="33"/>
      <c r="BM2180" s="33"/>
      <c r="BN2180" s="17"/>
      <c r="BO2180" s="17"/>
      <c r="BP2180" s="17"/>
      <c r="BQ2180" s="17"/>
      <c r="BR2180" s="17"/>
      <c r="BS2180" s="17"/>
      <c r="BT2180" s="33"/>
      <c r="BU2180" s="33"/>
    </row>
    <row r="2181" spans="58:73" ht="15">
      <c r="BF2181" s="17"/>
      <c r="BG2181" s="17"/>
      <c r="BH2181" s="17"/>
      <c r="BI2181" s="17"/>
      <c r="BJ2181" s="17"/>
      <c r="BK2181" s="17"/>
      <c r="BL2181" s="33"/>
      <c r="BM2181" s="33"/>
      <c r="BN2181" s="17"/>
      <c r="BO2181" s="17"/>
      <c r="BP2181" s="17"/>
      <c r="BQ2181" s="17"/>
      <c r="BR2181" s="17"/>
      <c r="BS2181" s="17"/>
      <c r="BT2181" s="33"/>
      <c r="BU2181" s="33"/>
    </row>
    <row r="2182" spans="58:73" ht="15">
      <c r="BF2182" s="17"/>
      <c r="BG2182" s="17"/>
      <c r="BH2182" s="17"/>
      <c r="BI2182" s="17"/>
      <c r="BJ2182" s="17"/>
      <c r="BK2182" s="17"/>
      <c r="BL2182" s="33"/>
      <c r="BM2182" s="33"/>
      <c r="BN2182" s="17"/>
      <c r="BO2182" s="17"/>
      <c r="BP2182" s="17"/>
      <c r="BQ2182" s="17"/>
      <c r="BR2182" s="17"/>
      <c r="BS2182" s="17"/>
      <c r="BT2182" s="33"/>
      <c r="BU2182" s="33"/>
    </row>
    <row r="2183" spans="58:73" ht="15">
      <c r="BF2183" s="17"/>
      <c r="BG2183" s="17"/>
      <c r="BH2183" s="17"/>
      <c r="BI2183" s="17"/>
      <c r="BJ2183" s="17"/>
      <c r="BK2183" s="17"/>
      <c r="BL2183" s="33"/>
      <c r="BM2183" s="33"/>
      <c r="BN2183" s="17"/>
      <c r="BO2183" s="17"/>
      <c r="BP2183" s="17"/>
      <c r="BQ2183" s="17"/>
      <c r="BR2183" s="17"/>
      <c r="BS2183" s="17"/>
      <c r="BT2183" s="33"/>
      <c r="BU2183" s="33"/>
    </row>
    <row r="2184" spans="58:73" ht="15">
      <c r="BF2184" s="17"/>
      <c r="BG2184" s="17"/>
      <c r="BH2184" s="17"/>
      <c r="BI2184" s="17"/>
      <c r="BJ2184" s="17"/>
      <c r="BK2184" s="17"/>
      <c r="BL2184" s="33"/>
      <c r="BM2184" s="33"/>
      <c r="BN2184" s="17"/>
      <c r="BO2184" s="17"/>
      <c r="BP2184" s="17"/>
      <c r="BQ2184" s="17"/>
      <c r="BR2184" s="17"/>
      <c r="BS2184" s="17"/>
      <c r="BT2184" s="33"/>
      <c r="BU2184" s="33"/>
    </row>
    <row r="2185" spans="58:73" ht="15">
      <c r="BF2185" s="17"/>
      <c r="BG2185" s="17"/>
      <c r="BH2185" s="17"/>
      <c r="BI2185" s="17"/>
      <c r="BJ2185" s="17"/>
      <c r="BK2185" s="17"/>
      <c r="BL2185" s="33"/>
      <c r="BM2185" s="33"/>
      <c r="BN2185" s="17"/>
      <c r="BO2185" s="17"/>
      <c r="BP2185" s="17"/>
      <c r="BQ2185" s="17"/>
      <c r="BR2185" s="17"/>
      <c r="BS2185" s="17"/>
      <c r="BT2185" s="33"/>
      <c r="BU2185" s="33"/>
    </row>
    <row r="2186" spans="58:73" ht="15">
      <c r="BF2186" s="17"/>
      <c r="BG2186" s="17"/>
      <c r="BH2186" s="17"/>
      <c r="BI2186" s="17"/>
      <c r="BJ2186" s="17"/>
      <c r="BK2186" s="17"/>
      <c r="BL2186" s="33"/>
      <c r="BM2186" s="33"/>
      <c r="BN2186" s="17"/>
      <c r="BO2186" s="17"/>
      <c r="BP2186" s="17"/>
      <c r="BQ2186" s="17"/>
      <c r="BR2186" s="17"/>
      <c r="BS2186" s="17"/>
      <c r="BT2186" s="33"/>
      <c r="BU2186" s="33"/>
    </row>
    <row r="2187" spans="58:73" ht="15">
      <c r="BF2187" s="17"/>
      <c r="BG2187" s="17"/>
      <c r="BH2187" s="17"/>
      <c r="BI2187" s="17"/>
      <c r="BJ2187" s="17"/>
      <c r="BK2187" s="17"/>
      <c r="BL2187" s="33"/>
      <c r="BM2187" s="33"/>
      <c r="BN2187" s="17"/>
      <c r="BO2187" s="17"/>
      <c r="BP2187" s="17"/>
      <c r="BQ2187" s="17"/>
      <c r="BR2187" s="17"/>
      <c r="BS2187" s="17"/>
      <c r="BT2187" s="33"/>
      <c r="BU2187" s="33"/>
    </row>
    <row r="2188" spans="58:73" ht="15">
      <c r="BF2188" s="17"/>
      <c r="BG2188" s="17"/>
      <c r="BH2188" s="17"/>
      <c r="BI2188" s="17"/>
      <c r="BJ2188" s="17"/>
      <c r="BK2188" s="17"/>
      <c r="BL2188" s="33"/>
      <c r="BM2188" s="33"/>
      <c r="BN2188" s="17"/>
      <c r="BO2188" s="17"/>
      <c r="BP2188" s="17"/>
      <c r="BQ2188" s="17"/>
      <c r="BR2188" s="17"/>
      <c r="BS2188" s="17"/>
      <c r="BT2188" s="33"/>
      <c r="BU2188" s="33"/>
    </row>
    <row r="2189" spans="58:73" ht="15">
      <c r="BF2189" s="17"/>
      <c r="BG2189" s="17"/>
      <c r="BH2189" s="17"/>
      <c r="BI2189" s="17"/>
      <c r="BJ2189" s="17"/>
      <c r="BK2189" s="17"/>
      <c r="BL2189" s="33"/>
      <c r="BM2189" s="33"/>
      <c r="BN2189" s="17"/>
      <c r="BO2189" s="17"/>
      <c r="BP2189" s="17"/>
      <c r="BQ2189" s="17"/>
      <c r="BR2189" s="17"/>
      <c r="BS2189" s="17"/>
      <c r="BT2189" s="33"/>
      <c r="BU2189" s="33"/>
    </row>
    <row r="2190" spans="58:73" ht="15">
      <c r="BF2190" s="17"/>
      <c r="BG2190" s="17"/>
      <c r="BH2190" s="17"/>
      <c r="BI2190" s="17"/>
      <c r="BJ2190" s="17"/>
      <c r="BK2190" s="17"/>
      <c r="BL2190" s="33"/>
      <c r="BM2190" s="33"/>
      <c r="BN2190" s="17"/>
      <c r="BO2190" s="17"/>
      <c r="BP2190" s="17"/>
      <c r="BQ2190" s="17"/>
      <c r="BR2190" s="17"/>
      <c r="BS2190" s="17"/>
      <c r="BT2190" s="33"/>
      <c r="BU2190" s="33"/>
    </row>
    <row r="2191" spans="58:73" ht="15">
      <c r="BF2191" s="17"/>
      <c r="BG2191" s="17"/>
      <c r="BH2191" s="17"/>
      <c r="BI2191" s="17"/>
      <c r="BJ2191" s="17"/>
      <c r="BK2191" s="17"/>
      <c r="BL2191" s="33"/>
      <c r="BM2191" s="33"/>
      <c r="BN2191" s="17"/>
      <c r="BO2191" s="17"/>
      <c r="BP2191" s="17"/>
      <c r="BQ2191" s="17"/>
      <c r="BR2191" s="17"/>
      <c r="BS2191" s="17"/>
      <c r="BT2191" s="33"/>
      <c r="BU2191" s="33"/>
    </row>
    <row r="2192" spans="58:73" ht="15">
      <c r="BF2192" s="17"/>
      <c r="BG2192" s="17"/>
      <c r="BH2192" s="17"/>
      <c r="BI2192" s="17"/>
      <c r="BJ2192" s="17"/>
      <c r="BK2192" s="17"/>
      <c r="BL2192" s="33"/>
      <c r="BM2192" s="33"/>
      <c r="BN2192" s="17"/>
      <c r="BO2192" s="17"/>
      <c r="BP2192" s="17"/>
      <c r="BQ2192" s="17"/>
      <c r="BR2192" s="17"/>
      <c r="BS2192" s="17"/>
      <c r="BT2192" s="33"/>
      <c r="BU2192" s="33"/>
    </row>
    <row r="2193" spans="58:73" ht="15">
      <c r="BF2193" s="17"/>
      <c r="BG2193" s="17"/>
      <c r="BH2193" s="17"/>
      <c r="BI2193" s="17"/>
      <c r="BJ2193" s="17"/>
      <c r="BK2193" s="17"/>
      <c r="BL2193" s="33"/>
      <c r="BM2193" s="33"/>
      <c r="BN2193" s="17"/>
      <c r="BO2193" s="17"/>
      <c r="BP2193" s="17"/>
      <c r="BQ2193" s="17"/>
      <c r="BR2193" s="17"/>
      <c r="BS2193" s="17"/>
      <c r="BT2193" s="33"/>
      <c r="BU2193" s="33"/>
    </row>
    <row r="2194" spans="58:73" ht="15">
      <c r="BF2194" s="17"/>
      <c r="BG2194" s="17"/>
      <c r="BH2194" s="17"/>
      <c r="BI2194" s="17"/>
      <c r="BJ2194" s="17"/>
      <c r="BK2194" s="17"/>
      <c r="BL2194" s="33"/>
      <c r="BM2194" s="33"/>
      <c r="BN2194" s="17"/>
      <c r="BO2194" s="17"/>
      <c r="BP2194" s="17"/>
      <c r="BQ2194" s="17"/>
      <c r="BR2194" s="17"/>
      <c r="BS2194" s="17"/>
      <c r="BT2194" s="33"/>
      <c r="BU2194" s="33"/>
    </row>
    <row r="2195" spans="58:73" ht="15">
      <c r="BF2195" s="17"/>
      <c r="BG2195" s="17"/>
      <c r="BH2195" s="17"/>
      <c r="BI2195" s="17"/>
      <c r="BJ2195" s="17"/>
      <c r="BK2195" s="17"/>
      <c r="BL2195" s="33"/>
      <c r="BM2195" s="33"/>
      <c r="BN2195" s="17"/>
      <c r="BO2195" s="17"/>
      <c r="BP2195" s="17"/>
      <c r="BQ2195" s="17"/>
      <c r="BR2195" s="17"/>
      <c r="BS2195" s="17"/>
      <c r="BT2195" s="33"/>
      <c r="BU2195" s="33"/>
    </row>
    <row r="2196" spans="58:73" ht="15">
      <c r="BF2196" s="17"/>
      <c r="BG2196" s="17"/>
      <c r="BH2196" s="17"/>
      <c r="BI2196" s="17"/>
      <c r="BJ2196" s="17"/>
      <c r="BK2196" s="17"/>
      <c r="BL2196" s="33"/>
      <c r="BM2196" s="33"/>
      <c r="BN2196" s="17"/>
      <c r="BO2196" s="17"/>
      <c r="BP2196" s="17"/>
      <c r="BQ2196" s="17"/>
      <c r="BR2196" s="17"/>
      <c r="BS2196" s="17"/>
      <c r="BT2196" s="33"/>
      <c r="BU2196" s="33"/>
    </row>
    <row r="2197" spans="58:73" ht="15">
      <c r="BF2197" s="17"/>
      <c r="BG2197" s="17"/>
      <c r="BH2197" s="17"/>
      <c r="BI2197" s="17"/>
      <c r="BJ2197" s="17"/>
      <c r="BK2197" s="17"/>
      <c r="BL2197" s="33"/>
      <c r="BM2197" s="33"/>
      <c r="BN2197" s="17"/>
      <c r="BO2197" s="17"/>
      <c r="BP2197" s="17"/>
      <c r="BQ2197" s="17"/>
      <c r="BR2197" s="17"/>
      <c r="BS2197" s="17"/>
      <c r="BT2197" s="33"/>
      <c r="BU2197" s="33"/>
    </row>
    <row r="2198" spans="58:73" ht="15">
      <c r="BF2198" s="17"/>
      <c r="BG2198" s="17"/>
      <c r="BH2198" s="17"/>
      <c r="BI2198" s="17"/>
      <c r="BJ2198" s="17"/>
      <c r="BK2198" s="17"/>
      <c r="BL2198" s="33"/>
      <c r="BM2198" s="33"/>
      <c r="BN2198" s="17"/>
      <c r="BO2198" s="17"/>
      <c r="BP2198" s="17"/>
      <c r="BQ2198" s="17"/>
      <c r="BR2198" s="17"/>
      <c r="BS2198" s="17"/>
      <c r="BT2198" s="33"/>
      <c r="BU2198" s="33"/>
    </row>
    <row r="2199" spans="58:73" ht="15">
      <c r="BF2199" s="17"/>
      <c r="BG2199" s="17"/>
      <c r="BH2199" s="17"/>
      <c r="BI2199" s="17"/>
      <c r="BJ2199" s="17"/>
      <c r="BK2199" s="17"/>
      <c r="BL2199" s="33"/>
      <c r="BM2199" s="33"/>
      <c r="BN2199" s="17"/>
      <c r="BO2199" s="17"/>
      <c r="BP2199" s="17"/>
      <c r="BQ2199" s="17"/>
      <c r="BR2199" s="17"/>
      <c r="BS2199" s="17"/>
      <c r="BT2199" s="33"/>
      <c r="BU2199" s="33"/>
    </row>
    <row r="2200" spans="58:73" ht="15">
      <c r="BF2200" s="17"/>
      <c r="BG2200" s="17"/>
      <c r="BH2200" s="17"/>
      <c r="BI2200" s="17"/>
      <c r="BJ2200" s="17"/>
      <c r="BK2200" s="17"/>
      <c r="BL2200" s="33"/>
      <c r="BM2200" s="33"/>
      <c r="BN2200" s="17"/>
      <c r="BO2200" s="17"/>
      <c r="BP2200" s="17"/>
      <c r="BQ2200" s="17"/>
      <c r="BR2200" s="17"/>
      <c r="BS2200" s="17"/>
      <c r="BT2200" s="33"/>
      <c r="BU2200" s="33"/>
    </row>
    <row r="2201" spans="58:73" ht="15">
      <c r="BF2201" s="17"/>
      <c r="BG2201" s="17"/>
      <c r="BH2201" s="17"/>
      <c r="BI2201" s="17"/>
      <c r="BJ2201" s="17"/>
      <c r="BK2201" s="17"/>
      <c r="BL2201" s="33"/>
      <c r="BM2201" s="33"/>
      <c r="BN2201" s="17"/>
      <c r="BO2201" s="17"/>
      <c r="BP2201" s="17"/>
      <c r="BQ2201" s="17"/>
      <c r="BR2201" s="17"/>
      <c r="BS2201" s="17"/>
      <c r="BT2201" s="33"/>
      <c r="BU2201" s="33"/>
    </row>
    <row r="2202" spans="58:73" ht="15">
      <c r="BF2202" s="17"/>
      <c r="BG2202" s="17"/>
      <c r="BH2202" s="17"/>
      <c r="BI2202" s="17"/>
      <c r="BJ2202" s="17"/>
      <c r="BK2202" s="17"/>
      <c r="BL2202" s="33"/>
      <c r="BM2202" s="33"/>
      <c r="BN2202" s="17"/>
      <c r="BO2202" s="17"/>
      <c r="BP2202" s="17"/>
      <c r="BQ2202" s="17"/>
      <c r="BR2202" s="17"/>
      <c r="BS2202" s="17"/>
      <c r="BT2202" s="33"/>
      <c r="BU2202" s="33"/>
    </row>
    <row r="2203" spans="58:73" ht="15">
      <c r="BF2203" s="17"/>
      <c r="BG2203" s="17"/>
      <c r="BH2203" s="17"/>
      <c r="BI2203" s="17"/>
      <c r="BJ2203" s="17"/>
      <c r="BK2203" s="17"/>
      <c r="BL2203" s="33"/>
      <c r="BM2203" s="33"/>
      <c r="BN2203" s="17"/>
      <c r="BO2203" s="17"/>
      <c r="BP2203" s="17"/>
      <c r="BQ2203" s="17"/>
      <c r="BR2203" s="17"/>
      <c r="BS2203" s="17"/>
      <c r="BT2203" s="33"/>
      <c r="BU2203" s="33"/>
    </row>
    <row r="2204" spans="58:73" ht="15">
      <c r="BF2204" s="17"/>
      <c r="BG2204" s="17"/>
      <c r="BH2204" s="17"/>
      <c r="BI2204" s="17"/>
      <c r="BJ2204" s="17"/>
      <c r="BK2204" s="17"/>
      <c r="BL2204" s="33"/>
      <c r="BM2204" s="33"/>
      <c r="BN2204" s="17"/>
      <c r="BO2204" s="17"/>
      <c r="BP2204" s="17"/>
      <c r="BQ2204" s="17"/>
      <c r="BR2204" s="17"/>
      <c r="BS2204" s="17"/>
      <c r="BT2204" s="33"/>
      <c r="BU2204" s="33"/>
    </row>
    <row r="2205" spans="58:73" ht="15">
      <c r="BF2205" s="17"/>
      <c r="BG2205" s="17"/>
      <c r="BH2205" s="17"/>
      <c r="BI2205" s="17"/>
      <c r="BJ2205" s="17"/>
      <c r="BK2205" s="17"/>
      <c r="BL2205" s="33"/>
      <c r="BM2205" s="33"/>
      <c r="BN2205" s="17"/>
      <c r="BO2205" s="17"/>
      <c r="BP2205" s="17"/>
      <c r="BQ2205" s="17"/>
      <c r="BR2205" s="17"/>
      <c r="BS2205" s="17"/>
      <c r="BT2205" s="33"/>
      <c r="BU2205" s="33"/>
    </row>
    <row r="2206" spans="58:73" ht="15">
      <c r="BF2206" s="17"/>
      <c r="BG2206" s="17"/>
      <c r="BH2206" s="17"/>
      <c r="BI2206" s="17"/>
      <c r="BJ2206" s="17"/>
      <c r="BK2206" s="17"/>
      <c r="BL2206" s="33"/>
      <c r="BM2206" s="33"/>
      <c r="BN2206" s="17"/>
      <c r="BO2206" s="17"/>
      <c r="BP2206" s="17"/>
      <c r="BQ2206" s="17"/>
      <c r="BR2206" s="17"/>
      <c r="BS2206" s="17"/>
      <c r="BT2206" s="33"/>
      <c r="BU2206" s="33"/>
    </row>
    <row r="2207" spans="58:73" ht="15">
      <c r="BF2207" s="17"/>
      <c r="BG2207" s="17"/>
      <c r="BH2207" s="17"/>
      <c r="BI2207" s="17"/>
      <c r="BJ2207" s="17"/>
      <c r="BK2207" s="17"/>
      <c r="BL2207" s="33"/>
      <c r="BM2207" s="33"/>
      <c r="BN2207" s="17"/>
      <c r="BO2207" s="17"/>
      <c r="BP2207" s="17"/>
      <c r="BQ2207" s="17"/>
      <c r="BR2207" s="17"/>
      <c r="BS2207" s="17"/>
      <c r="BT2207" s="33"/>
      <c r="BU2207" s="33"/>
    </row>
    <row r="2208" spans="58:73" ht="15">
      <c r="BF2208" s="17"/>
      <c r="BG2208" s="17"/>
      <c r="BH2208" s="17"/>
      <c r="BI2208" s="17"/>
      <c r="BJ2208" s="17"/>
      <c r="BK2208" s="17"/>
      <c r="BL2208" s="33"/>
      <c r="BM2208" s="33"/>
      <c r="BN2208" s="17"/>
      <c r="BO2208" s="17"/>
      <c r="BP2208" s="17"/>
      <c r="BQ2208" s="17"/>
      <c r="BR2208" s="17"/>
      <c r="BS2208" s="17"/>
      <c r="BT2208" s="33"/>
      <c r="BU2208" s="33"/>
    </row>
    <row r="2209" spans="58:73" ht="15">
      <c r="BF2209" s="17"/>
      <c r="BG2209" s="17"/>
      <c r="BH2209" s="17"/>
      <c r="BI2209" s="17"/>
      <c r="BJ2209" s="17"/>
      <c r="BK2209" s="17"/>
      <c r="BL2209" s="33"/>
      <c r="BM2209" s="33"/>
      <c r="BN2209" s="17"/>
      <c r="BO2209" s="17"/>
      <c r="BP2209" s="17"/>
      <c r="BQ2209" s="17"/>
      <c r="BR2209" s="17"/>
      <c r="BS2209" s="17"/>
      <c r="BT2209" s="33"/>
      <c r="BU2209" s="33"/>
    </row>
    <row r="2210" spans="58:73" ht="15">
      <c r="BF2210" s="17"/>
      <c r="BG2210" s="17"/>
      <c r="BH2210" s="17"/>
      <c r="BI2210" s="17"/>
      <c r="BJ2210" s="17"/>
      <c r="BK2210" s="17"/>
      <c r="BL2210" s="33"/>
      <c r="BM2210" s="33"/>
      <c r="BN2210" s="17"/>
      <c r="BO2210" s="17"/>
      <c r="BP2210" s="17"/>
      <c r="BQ2210" s="17"/>
      <c r="BR2210" s="17"/>
      <c r="BS2210" s="17"/>
      <c r="BT2210" s="33"/>
      <c r="BU2210" s="33"/>
    </row>
    <row r="2211" spans="58:73" ht="15">
      <c r="BF2211" s="17"/>
      <c r="BG2211" s="17"/>
      <c r="BH2211" s="17"/>
      <c r="BI2211" s="17"/>
      <c r="BJ2211" s="17"/>
      <c r="BK2211" s="17"/>
      <c r="BL2211" s="33"/>
      <c r="BM2211" s="33"/>
      <c r="BN2211" s="17"/>
      <c r="BO2211" s="17"/>
      <c r="BP2211" s="17"/>
      <c r="BQ2211" s="17"/>
      <c r="BR2211" s="17"/>
      <c r="BS2211" s="17"/>
      <c r="BT2211" s="33"/>
      <c r="BU2211" s="33"/>
    </row>
    <row r="2212" spans="58:73" ht="15">
      <c r="BF2212" s="17"/>
      <c r="BG2212" s="17"/>
      <c r="BH2212" s="17"/>
      <c r="BI2212" s="17"/>
      <c r="BJ2212" s="17"/>
      <c r="BK2212" s="17"/>
      <c r="BL2212" s="33"/>
      <c r="BM2212" s="33"/>
      <c r="BN2212" s="17"/>
      <c r="BO2212" s="17"/>
      <c r="BP2212" s="17"/>
      <c r="BQ2212" s="17"/>
      <c r="BR2212" s="17"/>
      <c r="BS2212" s="17"/>
      <c r="BT2212" s="33"/>
      <c r="BU2212" s="33"/>
    </row>
    <row r="2213" spans="58:73" ht="15">
      <c r="BF2213" s="17"/>
      <c r="BG2213" s="17"/>
      <c r="BH2213" s="17"/>
      <c r="BI2213" s="17"/>
      <c r="BJ2213" s="17"/>
      <c r="BK2213" s="17"/>
      <c r="BL2213" s="33"/>
      <c r="BM2213" s="33"/>
      <c r="BN2213" s="17"/>
      <c r="BO2213" s="17"/>
      <c r="BP2213" s="17"/>
      <c r="BQ2213" s="17"/>
      <c r="BR2213" s="17"/>
      <c r="BS2213" s="17"/>
      <c r="BT2213" s="33"/>
      <c r="BU2213" s="33"/>
    </row>
    <row r="2214" spans="58:73" ht="15">
      <c r="BF2214" s="17"/>
      <c r="BG2214" s="17"/>
      <c r="BH2214" s="17"/>
      <c r="BI2214" s="17"/>
      <c r="BJ2214" s="17"/>
      <c r="BK2214" s="17"/>
      <c r="BL2214" s="33"/>
      <c r="BM2214" s="33"/>
      <c r="BN2214" s="17"/>
      <c r="BO2214" s="17"/>
      <c r="BP2214" s="17"/>
      <c r="BQ2214" s="17"/>
      <c r="BR2214" s="17"/>
      <c r="BS2214" s="17"/>
      <c r="BT2214" s="33"/>
      <c r="BU2214" s="33"/>
    </row>
    <row r="2215" spans="58:73" ht="15">
      <c r="BF2215" s="17"/>
      <c r="BG2215" s="17"/>
      <c r="BH2215" s="17"/>
      <c r="BI2215" s="17"/>
      <c r="BJ2215" s="17"/>
      <c r="BK2215" s="17"/>
      <c r="BL2215" s="33"/>
      <c r="BM2215" s="33"/>
      <c r="BN2215" s="17"/>
      <c r="BO2215" s="17"/>
      <c r="BP2215" s="17"/>
      <c r="BQ2215" s="17"/>
      <c r="BR2215" s="17"/>
      <c r="BS2215" s="17"/>
      <c r="BT2215" s="33"/>
      <c r="BU2215" s="33"/>
    </row>
    <row r="2216" spans="58:73" ht="15">
      <c r="BF2216" s="17"/>
      <c r="BG2216" s="17"/>
      <c r="BH2216" s="17"/>
      <c r="BI2216" s="17"/>
      <c r="BJ2216" s="17"/>
      <c r="BK2216" s="17"/>
      <c r="BL2216" s="33"/>
      <c r="BM2216" s="33"/>
      <c r="BN2216" s="17"/>
      <c r="BO2216" s="17"/>
      <c r="BP2216" s="17"/>
      <c r="BQ2216" s="17"/>
      <c r="BR2216" s="17"/>
      <c r="BS2216" s="17"/>
      <c r="BT2216" s="33"/>
      <c r="BU2216" s="33"/>
    </row>
    <row r="2217" spans="58:73" ht="15">
      <c r="BF2217" s="17"/>
      <c r="BG2217" s="17"/>
      <c r="BH2217" s="17"/>
      <c r="BI2217" s="17"/>
      <c r="BJ2217" s="17"/>
      <c r="BK2217" s="17"/>
      <c r="BL2217" s="33"/>
      <c r="BM2217" s="33"/>
      <c r="BN2217" s="17"/>
      <c r="BO2217" s="17"/>
      <c r="BP2217" s="17"/>
      <c r="BQ2217" s="17"/>
      <c r="BR2217" s="17"/>
      <c r="BS2217" s="17"/>
      <c r="BT2217" s="33"/>
      <c r="BU2217" s="33"/>
    </row>
    <row r="2218" spans="58:73" ht="15">
      <c r="BF2218" s="17"/>
      <c r="BG2218" s="17"/>
      <c r="BH2218" s="17"/>
      <c r="BI2218" s="17"/>
      <c r="BJ2218" s="17"/>
      <c r="BK2218" s="17"/>
      <c r="BL2218" s="33"/>
      <c r="BM2218" s="33"/>
      <c r="BN2218" s="17"/>
      <c r="BO2218" s="17"/>
      <c r="BP2218" s="17"/>
      <c r="BQ2218" s="17"/>
      <c r="BR2218" s="17"/>
      <c r="BS2218" s="17"/>
      <c r="BT2218" s="33"/>
      <c r="BU2218" s="33"/>
    </row>
    <row r="2219" spans="58:73" ht="15">
      <c r="BF2219" s="17"/>
      <c r="BG2219" s="17"/>
      <c r="BH2219" s="17"/>
      <c r="BI2219" s="17"/>
      <c r="BJ2219" s="17"/>
      <c r="BK2219" s="17"/>
      <c r="BL2219" s="33"/>
      <c r="BM2219" s="33"/>
      <c r="BN2219" s="17"/>
      <c r="BO2219" s="17"/>
      <c r="BP2219" s="17"/>
      <c r="BQ2219" s="17"/>
      <c r="BR2219" s="17"/>
      <c r="BS2219" s="17"/>
      <c r="BT2219" s="33"/>
      <c r="BU2219" s="33"/>
    </row>
    <row r="2220" spans="58:73" ht="15">
      <c r="BF2220" s="17"/>
      <c r="BG2220" s="17"/>
      <c r="BH2220" s="17"/>
      <c r="BI2220" s="17"/>
      <c r="BJ2220" s="17"/>
      <c r="BK2220" s="17"/>
      <c r="BL2220" s="33"/>
      <c r="BM2220" s="33"/>
      <c r="BN2220" s="17"/>
      <c r="BO2220" s="17"/>
      <c r="BP2220" s="17"/>
      <c r="BQ2220" s="17"/>
      <c r="BR2220" s="17"/>
      <c r="BS2220" s="17"/>
      <c r="BT2220" s="33"/>
      <c r="BU2220" s="33"/>
    </row>
    <row r="2221" spans="58:73" ht="15">
      <c r="BF2221" s="17"/>
      <c r="BG2221" s="17"/>
      <c r="BH2221" s="17"/>
      <c r="BI2221" s="17"/>
      <c r="BJ2221" s="17"/>
      <c r="BK2221" s="17"/>
      <c r="BL2221" s="33"/>
      <c r="BM2221" s="33"/>
      <c r="BN2221" s="17"/>
      <c r="BO2221" s="17"/>
      <c r="BP2221" s="17"/>
      <c r="BQ2221" s="17"/>
      <c r="BR2221" s="17"/>
      <c r="BS2221" s="17"/>
      <c r="BT2221" s="33"/>
      <c r="BU2221" s="33"/>
    </row>
    <row r="2222" spans="58:73" ht="15">
      <c r="BF2222" s="17"/>
      <c r="BG2222" s="17"/>
      <c r="BH2222" s="17"/>
      <c r="BI2222" s="17"/>
      <c r="BJ2222" s="17"/>
      <c r="BK2222" s="17"/>
      <c r="BL2222" s="33"/>
      <c r="BM2222" s="33"/>
      <c r="BN2222" s="17"/>
      <c r="BO2222" s="17"/>
      <c r="BP2222" s="17"/>
      <c r="BQ2222" s="17"/>
      <c r="BR2222" s="17"/>
      <c r="BS2222" s="17"/>
      <c r="BT2222" s="33"/>
      <c r="BU2222" s="33"/>
    </row>
    <row r="2223" spans="58:73" ht="15">
      <c r="BF2223" s="17"/>
      <c r="BG2223" s="17"/>
      <c r="BH2223" s="17"/>
      <c r="BI2223" s="17"/>
      <c r="BJ2223" s="17"/>
      <c r="BK2223" s="17"/>
      <c r="BL2223" s="33"/>
      <c r="BM2223" s="33"/>
      <c r="BN2223" s="17"/>
      <c r="BO2223" s="17"/>
      <c r="BP2223" s="17"/>
      <c r="BQ2223" s="17"/>
      <c r="BR2223" s="17"/>
      <c r="BS2223" s="17"/>
      <c r="BT2223" s="33"/>
      <c r="BU2223" s="33"/>
    </row>
    <row r="2224" spans="58:73" ht="15">
      <c r="BF2224" s="17"/>
      <c r="BG2224" s="17"/>
      <c r="BH2224" s="17"/>
      <c r="BI2224" s="17"/>
      <c r="BJ2224" s="17"/>
      <c r="BK2224" s="17"/>
      <c r="BL2224" s="33"/>
      <c r="BM2224" s="33"/>
      <c r="BN2224" s="17"/>
      <c r="BO2224" s="17"/>
      <c r="BP2224" s="17"/>
      <c r="BQ2224" s="17"/>
      <c r="BR2224" s="17"/>
      <c r="BS2224" s="17"/>
      <c r="BT2224" s="33"/>
      <c r="BU2224" s="33"/>
    </row>
    <row r="2225" spans="58:73" ht="15">
      <c r="BF2225" s="17"/>
      <c r="BG2225" s="17"/>
      <c r="BH2225" s="17"/>
      <c r="BI2225" s="17"/>
      <c r="BJ2225" s="17"/>
      <c r="BK2225" s="17"/>
      <c r="BL2225" s="33"/>
      <c r="BM2225" s="33"/>
      <c r="BN2225" s="17"/>
      <c r="BO2225" s="17"/>
      <c r="BP2225" s="17"/>
      <c r="BQ2225" s="17"/>
      <c r="BR2225" s="17"/>
      <c r="BS2225" s="17"/>
      <c r="BT2225" s="33"/>
      <c r="BU2225" s="33"/>
    </row>
    <row r="2226" spans="58:73" ht="15">
      <c r="BF2226" s="17"/>
      <c r="BG2226" s="17"/>
      <c r="BH2226" s="17"/>
      <c r="BI2226" s="17"/>
      <c r="BJ2226" s="17"/>
      <c r="BK2226" s="17"/>
      <c r="BL2226" s="33"/>
      <c r="BM2226" s="33"/>
      <c r="BN2226" s="17"/>
      <c r="BO2226" s="17"/>
      <c r="BP2226" s="17"/>
      <c r="BQ2226" s="17"/>
      <c r="BR2226" s="17"/>
      <c r="BS2226" s="17"/>
      <c r="BT2226" s="33"/>
      <c r="BU2226" s="33"/>
    </row>
    <row r="2227" spans="58:73" ht="15">
      <c r="BF2227" s="17"/>
      <c r="BG2227" s="17"/>
      <c r="BH2227" s="17"/>
      <c r="BI2227" s="17"/>
      <c r="BJ2227" s="17"/>
      <c r="BK2227" s="17"/>
      <c r="BL2227" s="33"/>
      <c r="BM2227" s="33"/>
      <c r="BN2227" s="17"/>
      <c r="BO2227" s="17"/>
      <c r="BP2227" s="17"/>
      <c r="BQ2227" s="17"/>
      <c r="BR2227" s="17"/>
      <c r="BS2227" s="17"/>
      <c r="BT2227" s="33"/>
      <c r="BU2227" s="33"/>
    </row>
    <row r="2228" spans="58:73" ht="15">
      <c r="BF2228" s="17"/>
      <c r="BG2228" s="17"/>
      <c r="BH2228" s="17"/>
      <c r="BI2228" s="17"/>
      <c r="BJ2228" s="17"/>
      <c r="BK2228" s="17"/>
      <c r="BL2228" s="33"/>
      <c r="BM2228" s="33"/>
      <c r="BN2228" s="17"/>
      <c r="BO2228" s="17"/>
      <c r="BP2228" s="17"/>
      <c r="BQ2228" s="17"/>
      <c r="BR2228" s="17"/>
      <c r="BS2228" s="17"/>
      <c r="BT2228" s="33"/>
      <c r="BU2228" s="33"/>
    </row>
    <row r="2229" spans="58:73" ht="15">
      <c r="BF2229" s="17"/>
      <c r="BG2229" s="17"/>
      <c r="BH2229" s="17"/>
      <c r="BI2229" s="17"/>
      <c r="BJ2229" s="17"/>
      <c r="BK2229" s="17"/>
      <c r="BL2229" s="33"/>
      <c r="BM2229" s="33"/>
      <c r="BN2229" s="17"/>
      <c r="BO2229" s="17"/>
      <c r="BP2229" s="17"/>
      <c r="BQ2229" s="17"/>
      <c r="BR2229" s="17"/>
      <c r="BS2229" s="17"/>
      <c r="BT2229" s="33"/>
      <c r="BU2229" s="33"/>
    </row>
    <row r="2230" spans="58:73" ht="15">
      <c r="BF2230" s="17"/>
      <c r="BG2230" s="17"/>
      <c r="BH2230" s="17"/>
      <c r="BI2230" s="17"/>
      <c r="BJ2230" s="17"/>
      <c r="BK2230" s="17"/>
      <c r="BL2230" s="33"/>
      <c r="BM2230" s="33"/>
      <c r="BN2230" s="17"/>
      <c r="BO2230" s="17"/>
      <c r="BP2230" s="17"/>
      <c r="BQ2230" s="17"/>
      <c r="BR2230" s="17"/>
      <c r="BS2230" s="17"/>
      <c r="BT2230" s="33"/>
      <c r="BU2230" s="33"/>
    </row>
    <row r="2231" spans="58:73" ht="15">
      <c r="BF2231" s="17"/>
      <c r="BG2231" s="17"/>
      <c r="BH2231" s="17"/>
      <c r="BI2231" s="17"/>
      <c r="BJ2231" s="17"/>
      <c r="BK2231" s="17"/>
      <c r="BL2231" s="33"/>
      <c r="BM2231" s="33"/>
      <c r="BN2231" s="17"/>
      <c r="BO2231" s="17"/>
      <c r="BP2231" s="17"/>
      <c r="BQ2231" s="17"/>
      <c r="BR2231" s="17"/>
      <c r="BS2231" s="17"/>
      <c r="BT2231" s="33"/>
      <c r="BU2231" s="33"/>
    </row>
    <row r="2232" spans="58:73" ht="15">
      <c r="BF2232" s="17"/>
      <c r="BG2232" s="17"/>
      <c r="BH2232" s="17"/>
      <c r="BI2232" s="17"/>
      <c r="BJ2232" s="17"/>
      <c r="BK2232" s="17"/>
      <c r="BL2232" s="33"/>
      <c r="BM2232" s="33"/>
      <c r="BN2232" s="17"/>
      <c r="BO2232" s="17"/>
      <c r="BP2232" s="17"/>
      <c r="BQ2232" s="17"/>
      <c r="BR2232" s="17"/>
      <c r="BS2232" s="17"/>
      <c r="BT2232" s="33"/>
      <c r="BU2232" s="33"/>
    </row>
    <row r="2233" spans="58:73" ht="15">
      <c r="BF2233" s="17"/>
      <c r="BG2233" s="17"/>
      <c r="BH2233" s="17"/>
      <c r="BI2233" s="17"/>
      <c r="BJ2233" s="17"/>
      <c r="BK2233" s="17"/>
      <c r="BL2233" s="33"/>
      <c r="BM2233" s="33"/>
      <c r="BN2233" s="17"/>
      <c r="BO2233" s="17"/>
      <c r="BP2233" s="17"/>
      <c r="BQ2233" s="17"/>
      <c r="BR2233" s="17"/>
      <c r="BS2233" s="17"/>
      <c r="BT2233" s="33"/>
      <c r="BU2233" s="33"/>
    </row>
    <row r="2234" spans="58:73" ht="15">
      <c r="BF2234" s="17"/>
      <c r="BG2234" s="17"/>
      <c r="BH2234" s="17"/>
      <c r="BI2234" s="17"/>
      <c r="BJ2234" s="17"/>
      <c r="BK2234" s="17"/>
      <c r="BL2234" s="33"/>
      <c r="BM2234" s="33"/>
      <c r="BN2234" s="17"/>
      <c r="BO2234" s="17"/>
      <c r="BP2234" s="17"/>
      <c r="BQ2234" s="17"/>
      <c r="BR2234" s="17"/>
      <c r="BS2234" s="17"/>
      <c r="BT2234" s="33"/>
      <c r="BU2234" s="33"/>
    </row>
    <row r="2235" spans="58:73" ht="15">
      <c r="BF2235" s="17"/>
      <c r="BG2235" s="17"/>
      <c r="BH2235" s="17"/>
      <c r="BI2235" s="17"/>
      <c r="BJ2235" s="17"/>
      <c r="BK2235" s="17"/>
      <c r="BL2235" s="33"/>
      <c r="BM2235" s="33"/>
      <c r="BN2235" s="17"/>
      <c r="BO2235" s="17"/>
      <c r="BP2235" s="17"/>
      <c r="BQ2235" s="17"/>
      <c r="BR2235" s="17"/>
      <c r="BS2235" s="17"/>
      <c r="BT2235" s="33"/>
      <c r="BU2235" s="33"/>
    </row>
    <row r="2236" spans="58:73" ht="15">
      <c r="BF2236" s="17"/>
      <c r="BG2236" s="17"/>
      <c r="BH2236" s="17"/>
      <c r="BI2236" s="17"/>
      <c r="BJ2236" s="17"/>
      <c r="BK2236" s="17"/>
      <c r="BL2236" s="33"/>
      <c r="BM2236" s="33"/>
      <c r="BN2236" s="17"/>
      <c r="BO2236" s="17"/>
      <c r="BP2236" s="17"/>
      <c r="BQ2236" s="17"/>
      <c r="BR2236" s="17"/>
      <c r="BS2236" s="17"/>
      <c r="BT2236" s="33"/>
      <c r="BU2236" s="33"/>
    </row>
    <row r="2237" spans="58:73" ht="15">
      <c r="BF2237" s="17"/>
      <c r="BG2237" s="17"/>
      <c r="BH2237" s="17"/>
      <c r="BI2237" s="17"/>
      <c r="BJ2237" s="17"/>
      <c r="BK2237" s="17"/>
      <c r="BL2237" s="33"/>
      <c r="BM2237" s="33"/>
      <c r="BN2237" s="17"/>
      <c r="BO2237" s="17"/>
      <c r="BP2237" s="17"/>
      <c r="BQ2237" s="17"/>
      <c r="BR2237" s="17"/>
      <c r="BS2237" s="17"/>
      <c r="BT2237" s="33"/>
      <c r="BU2237" s="33"/>
    </row>
    <row r="2238" spans="58:73" ht="15">
      <c r="BF2238" s="17"/>
      <c r="BG2238" s="17"/>
      <c r="BH2238" s="17"/>
      <c r="BI2238" s="17"/>
      <c r="BJ2238" s="17"/>
      <c r="BK2238" s="17"/>
      <c r="BL2238" s="33"/>
      <c r="BM2238" s="33"/>
      <c r="BN2238" s="17"/>
      <c r="BO2238" s="17"/>
      <c r="BP2238" s="17"/>
      <c r="BQ2238" s="17"/>
      <c r="BR2238" s="17"/>
      <c r="BS2238" s="17"/>
      <c r="BT2238" s="33"/>
      <c r="BU2238" s="33"/>
    </row>
    <row r="2239" spans="58:73" ht="15">
      <c r="BF2239" s="17"/>
      <c r="BG2239" s="17"/>
      <c r="BH2239" s="17"/>
      <c r="BI2239" s="17"/>
      <c r="BJ2239" s="17"/>
      <c r="BK2239" s="17"/>
      <c r="BL2239" s="33"/>
      <c r="BM2239" s="33"/>
      <c r="BN2239" s="17"/>
      <c r="BO2239" s="17"/>
      <c r="BP2239" s="17"/>
      <c r="BQ2239" s="17"/>
      <c r="BR2239" s="17"/>
      <c r="BS2239" s="17"/>
      <c r="BT2239" s="33"/>
      <c r="BU2239" s="33"/>
    </row>
    <row r="2240" spans="58:73" ht="15">
      <c r="BF2240" s="17"/>
      <c r="BG2240" s="17"/>
      <c r="BH2240" s="17"/>
      <c r="BI2240" s="17"/>
      <c r="BJ2240" s="17"/>
      <c r="BK2240" s="17"/>
      <c r="BL2240" s="33"/>
      <c r="BM2240" s="33"/>
      <c r="BN2240" s="17"/>
      <c r="BO2240" s="17"/>
      <c r="BP2240" s="17"/>
      <c r="BQ2240" s="17"/>
      <c r="BR2240" s="17"/>
      <c r="BS2240" s="17"/>
      <c r="BT2240" s="33"/>
      <c r="BU2240" s="33"/>
    </row>
    <row r="2241" spans="58:73" ht="15">
      <c r="BF2241" s="17"/>
      <c r="BG2241" s="17"/>
      <c r="BH2241" s="17"/>
      <c r="BI2241" s="17"/>
      <c r="BJ2241" s="17"/>
      <c r="BK2241" s="17"/>
      <c r="BL2241" s="33"/>
      <c r="BM2241" s="33"/>
      <c r="BN2241" s="17"/>
      <c r="BO2241" s="17"/>
      <c r="BP2241" s="17"/>
      <c r="BQ2241" s="17"/>
      <c r="BR2241" s="17"/>
      <c r="BS2241" s="17"/>
      <c r="BT2241" s="33"/>
      <c r="BU2241" s="33"/>
    </row>
    <row r="2242" spans="58:73" ht="15">
      <c r="BF2242" s="17"/>
      <c r="BG2242" s="17"/>
      <c r="BH2242" s="17"/>
      <c r="BI2242" s="17"/>
      <c r="BJ2242" s="17"/>
      <c r="BK2242" s="17"/>
      <c r="BL2242" s="33"/>
      <c r="BM2242" s="33"/>
      <c r="BN2242" s="17"/>
      <c r="BO2242" s="17"/>
      <c r="BP2242" s="17"/>
      <c r="BQ2242" s="17"/>
      <c r="BR2242" s="17"/>
      <c r="BS2242" s="17"/>
      <c r="BT2242" s="33"/>
      <c r="BU2242" s="33"/>
    </row>
    <row r="2243" spans="58:73" ht="15">
      <c r="BF2243" s="17"/>
      <c r="BG2243" s="17"/>
      <c r="BH2243" s="17"/>
      <c r="BI2243" s="17"/>
      <c r="BJ2243" s="17"/>
      <c r="BK2243" s="17"/>
      <c r="BL2243" s="33"/>
      <c r="BM2243" s="33"/>
      <c r="BN2243" s="17"/>
      <c r="BO2243" s="17"/>
      <c r="BP2243" s="17"/>
      <c r="BQ2243" s="17"/>
      <c r="BR2243" s="17"/>
      <c r="BS2243" s="17"/>
      <c r="BT2243" s="33"/>
      <c r="BU2243" s="33"/>
    </row>
    <row r="2244" spans="58:73" ht="15">
      <c r="BF2244" s="17"/>
      <c r="BG2244" s="17"/>
      <c r="BH2244" s="17"/>
      <c r="BI2244" s="17"/>
      <c r="BJ2244" s="17"/>
      <c r="BK2244" s="17"/>
      <c r="BL2244" s="33"/>
      <c r="BM2244" s="33"/>
      <c r="BN2244" s="17"/>
      <c r="BO2244" s="17"/>
      <c r="BP2244" s="17"/>
      <c r="BQ2244" s="17"/>
      <c r="BR2244" s="17"/>
      <c r="BS2244" s="17"/>
      <c r="BT2244" s="33"/>
      <c r="BU2244" s="33"/>
    </row>
    <row r="2245" spans="58:73" ht="15">
      <c r="BF2245" s="17"/>
      <c r="BG2245" s="17"/>
      <c r="BH2245" s="17"/>
      <c r="BI2245" s="17"/>
      <c r="BJ2245" s="17"/>
      <c r="BK2245" s="17"/>
      <c r="BL2245" s="33"/>
      <c r="BM2245" s="33"/>
      <c r="BN2245" s="17"/>
      <c r="BO2245" s="17"/>
      <c r="BP2245" s="17"/>
      <c r="BQ2245" s="17"/>
      <c r="BR2245" s="17"/>
      <c r="BS2245" s="17"/>
      <c r="BT2245" s="33"/>
      <c r="BU2245" s="33"/>
    </row>
    <row r="2246" spans="58:73" ht="15">
      <c r="BF2246" s="17"/>
      <c r="BG2246" s="17"/>
      <c r="BH2246" s="17"/>
      <c r="BI2246" s="17"/>
      <c r="BJ2246" s="17"/>
      <c r="BK2246" s="17"/>
      <c r="BL2246" s="33"/>
      <c r="BM2246" s="33"/>
      <c r="BN2246" s="17"/>
      <c r="BO2246" s="17"/>
      <c r="BP2246" s="17"/>
      <c r="BQ2246" s="17"/>
      <c r="BR2246" s="17"/>
      <c r="BS2246" s="17"/>
      <c r="BT2246" s="33"/>
      <c r="BU2246" s="33"/>
    </row>
    <row r="2247" spans="58:73" ht="15">
      <c r="BF2247" s="17"/>
      <c r="BG2247" s="17"/>
      <c r="BH2247" s="17"/>
      <c r="BI2247" s="17"/>
      <c r="BJ2247" s="17"/>
      <c r="BK2247" s="17"/>
      <c r="BL2247" s="33"/>
      <c r="BM2247" s="33"/>
      <c r="BN2247" s="17"/>
      <c r="BO2247" s="17"/>
      <c r="BP2247" s="17"/>
      <c r="BQ2247" s="17"/>
      <c r="BR2247" s="17"/>
      <c r="BS2247" s="17"/>
      <c r="BT2247" s="33"/>
      <c r="BU2247" s="33"/>
    </row>
    <row r="2248" spans="58:73" ht="15">
      <c r="BF2248" s="17"/>
      <c r="BG2248" s="17"/>
      <c r="BH2248" s="17"/>
      <c r="BI2248" s="17"/>
      <c r="BJ2248" s="17"/>
      <c r="BK2248" s="17"/>
      <c r="BL2248" s="33"/>
      <c r="BM2248" s="33"/>
      <c r="BN2248" s="17"/>
      <c r="BO2248" s="17"/>
      <c r="BP2248" s="17"/>
      <c r="BQ2248" s="17"/>
      <c r="BR2248" s="17"/>
      <c r="BS2248" s="17"/>
      <c r="BT2248" s="33"/>
      <c r="BU2248" s="33"/>
    </row>
    <row r="2249" spans="58:73" ht="15">
      <c r="BF2249" s="17"/>
      <c r="BG2249" s="17"/>
      <c r="BH2249" s="17"/>
      <c r="BI2249" s="17"/>
      <c r="BJ2249" s="17"/>
      <c r="BK2249" s="17"/>
      <c r="BL2249" s="33"/>
      <c r="BM2249" s="33"/>
      <c r="BN2249" s="17"/>
      <c r="BO2249" s="17"/>
      <c r="BP2249" s="17"/>
      <c r="BQ2249" s="17"/>
      <c r="BR2249" s="17"/>
      <c r="BS2249" s="17"/>
      <c r="BT2249" s="33"/>
      <c r="BU2249" s="33"/>
    </row>
    <row r="2250" spans="58:73" ht="15">
      <c r="BF2250" s="17"/>
      <c r="BG2250" s="17"/>
      <c r="BH2250" s="17"/>
      <c r="BI2250" s="17"/>
      <c r="BJ2250" s="17"/>
      <c r="BK2250" s="17"/>
      <c r="BL2250" s="33"/>
      <c r="BM2250" s="33"/>
      <c r="BN2250" s="17"/>
      <c r="BO2250" s="17"/>
      <c r="BP2250" s="17"/>
      <c r="BQ2250" s="17"/>
      <c r="BR2250" s="17"/>
      <c r="BS2250" s="17"/>
      <c r="BT2250" s="33"/>
      <c r="BU2250" s="33"/>
    </row>
    <row r="2251" spans="58:73" ht="15">
      <c r="BF2251" s="17"/>
      <c r="BG2251" s="17"/>
      <c r="BH2251" s="17"/>
      <c r="BI2251" s="17"/>
      <c r="BJ2251" s="17"/>
      <c r="BK2251" s="17"/>
      <c r="BL2251" s="33"/>
      <c r="BM2251" s="33"/>
      <c r="BN2251" s="17"/>
      <c r="BO2251" s="17"/>
      <c r="BP2251" s="17"/>
      <c r="BQ2251" s="17"/>
      <c r="BR2251" s="17"/>
      <c r="BS2251" s="17"/>
      <c r="BT2251" s="33"/>
      <c r="BU2251" s="33"/>
    </row>
    <row r="2252" spans="58:73" ht="15">
      <c r="BF2252" s="17"/>
      <c r="BG2252" s="17"/>
      <c r="BH2252" s="17"/>
      <c r="BI2252" s="17"/>
      <c r="BJ2252" s="17"/>
      <c r="BK2252" s="17"/>
      <c r="BL2252" s="33"/>
      <c r="BM2252" s="33"/>
      <c r="BN2252" s="17"/>
      <c r="BO2252" s="17"/>
      <c r="BP2252" s="17"/>
      <c r="BQ2252" s="17"/>
      <c r="BR2252" s="17"/>
      <c r="BS2252" s="17"/>
      <c r="BT2252" s="33"/>
      <c r="BU2252" s="33"/>
    </row>
    <row r="2253" spans="58:73" ht="15">
      <c r="BF2253" s="17"/>
      <c r="BG2253" s="17"/>
      <c r="BH2253" s="17"/>
      <c r="BI2253" s="17"/>
      <c r="BJ2253" s="17"/>
      <c r="BK2253" s="17"/>
      <c r="BL2253" s="33"/>
      <c r="BM2253" s="33"/>
      <c r="BN2253" s="17"/>
      <c r="BO2253" s="17"/>
      <c r="BP2253" s="17"/>
      <c r="BQ2253" s="17"/>
      <c r="BR2253" s="17"/>
      <c r="BS2253" s="17"/>
      <c r="BT2253" s="33"/>
      <c r="BU2253" s="33"/>
    </row>
    <row r="2254" spans="58:73" ht="15">
      <c r="BF2254" s="17"/>
      <c r="BG2254" s="17"/>
      <c r="BH2254" s="17"/>
      <c r="BI2254" s="17"/>
      <c r="BJ2254" s="17"/>
      <c r="BK2254" s="17"/>
      <c r="BL2254" s="33"/>
      <c r="BM2254" s="33"/>
      <c r="BN2254" s="17"/>
      <c r="BO2254" s="17"/>
      <c r="BP2254" s="17"/>
      <c r="BQ2254" s="17"/>
      <c r="BR2254" s="17"/>
      <c r="BS2254" s="17"/>
      <c r="BT2254" s="33"/>
      <c r="BU2254" s="33"/>
    </row>
    <row r="2255" spans="58:73" ht="15">
      <c r="BF2255" s="17"/>
      <c r="BG2255" s="17"/>
      <c r="BH2255" s="17"/>
      <c r="BI2255" s="17"/>
      <c r="BJ2255" s="17"/>
      <c r="BK2255" s="17"/>
      <c r="BL2255" s="33"/>
      <c r="BM2255" s="33"/>
      <c r="BN2255" s="17"/>
      <c r="BO2255" s="17"/>
      <c r="BP2255" s="17"/>
      <c r="BQ2255" s="17"/>
      <c r="BR2255" s="17"/>
      <c r="BS2255" s="17"/>
      <c r="BT2255" s="33"/>
      <c r="BU2255" s="33"/>
    </row>
    <row r="2256" spans="58:73" ht="15">
      <c r="BF2256" s="17"/>
      <c r="BG2256" s="17"/>
      <c r="BH2256" s="17"/>
      <c r="BI2256" s="17"/>
      <c r="BJ2256" s="17"/>
      <c r="BK2256" s="17"/>
      <c r="BL2256" s="33"/>
      <c r="BM2256" s="33"/>
      <c r="BN2256" s="17"/>
      <c r="BO2256" s="17"/>
      <c r="BP2256" s="17"/>
      <c r="BQ2256" s="17"/>
      <c r="BR2256" s="17"/>
      <c r="BS2256" s="17"/>
      <c r="BT2256" s="33"/>
      <c r="BU2256" s="33"/>
    </row>
    <row r="2257" spans="58:73" ht="15">
      <c r="BF2257" s="17"/>
      <c r="BG2257" s="17"/>
      <c r="BH2257" s="17"/>
      <c r="BI2257" s="17"/>
      <c r="BJ2257" s="17"/>
      <c r="BK2257" s="17"/>
      <c r="BL2257" s="33"/>
      <c r="BM2257" s="33"/>
      <c r="BN2257" s="17"/>
      <c r="BO2257" s="17"/>
      <c r="BP2257" s="17"/>
      <c r="BQ2257" s="17"/>
      <c r="BR2257" s="17"/>
      <c r="BS2257" s="17"/>
      <c r="BT2257" s="33"/>
      <c r="BU2257" s="33"/>
    </row>
    <row r="2258" spans="58:73" ht="15">
      <c r="BF2258" s="17"/>
      <c r="BG2258" s="17"/>
      <c r="BH2258" s="17"/>
      <c r="BI2258" s="17"/>
      <c r="BJ2258" s="17"/>
      <c r="BK2258" s="17"/>
      <c r="BL2258" s="33"/>
      <c r="BM2258" s="33"/>
      <c r="BN2258" s="17"/>
      <c r="BO2258" s="17"/>
      <c r="BP2258" s="17"/>
      <c r="BQ2258" s="17"/>
      <c r="BR2258" s="17"/>
      <c r="BS2258" s="17"/>
      <c r="BT2258" s="33"/>
      <c r="BU2258" s="33"/>
    </row>
    <row r="2259" spans="58:73" ht="15">
      <c r="BF2259" s="17"/>
      <c r="BG2259" s="17"/>
      <c r="BH2259" s="17"/>
      <c r="BI2259" s="17"/>
      <c r="BJ2259" s="17"/>
      <c r="BK2259" s="17"/>
      <c r="BL2259" s="33"/>
      <c r="BM2259" s="33"/>
      <c r="BN2259" s="17"/>
      <c r="BO2259" s="17"/>
      <c r="BP2259" s="17"/>
      <c r="BQ2259" s="17"/>
      <c r="BR2259" s="17"/>
      <c r="BS2259" s="17"/>
      <c r="BT2259" s="33"/>
      <c r="BU2259" s="33"/>
    </row>
    <row r="2260" spans="58:73" ht="15">
      <c r="BF2260" s="17"/>
      <c r="BG2260" s="17"/>
      <c r="BH2260" s="17"/>
      <c r="BI2260" s="17"/>
      <c r="BJ2260" s="17"/>
      <c r="BK2260" s="17"/>
      <c r="BL2260" s="33"/>
      <c r="BM2260" s="33"/>
      <c r="BN2260" s="17"/>
      <c r="BO2260" s="17"/>
      <c r="BP2260" s="17"/>
      <c r="BQ2260" s="17"/>
      <c r="BR2260" s="17"/>
      <c r="BS2260" s="17"/>
      <c r="BT2260" s="33"/>
      <c r="BU2260" s="33"/>
    </row>
    <row r="2261" spans="58:73" ht="15">
      <c r="BF2261" s="17"/>
      <c r="BG2261" s="17"/>
      <c r="BH2261" s="17"/>
      <c r="BI2261" s="17"/>
      <c r="BJ2261" s="17"/>
      <c r="BK2261" s="17"/>
      <c r="BL2261" s="33"/>
      <c r="BM2261" s="33"/>
      <c r="BN2261" s="17"/>
      <c r="BO2261" s="17"/>
      <c r="BP2261" s="17"/>
      <c r="BQ2261" s="17"/>
      <c r="BR2261" s="17"/>
      <c r="BS2261" s="17"/>
      <c r="BT2261" s="33"/>
      <c r="BU2261" s="33"/>
    </row>
    <row r="2262" spans="58:73" ht="15">
      <c r="BF2262" s="17"/>
      <c r="BG2262" s="17"/>
      <c r="BH2262" s="17"/>
      <c r="BI2262" s="17"/>
      <c r="BJ2262" s="17"/>
      <c r="BK2262" s="17"/>
      <c r="BL2262" s="33"/>
      <c r="BM2262" s="33"/>
      <c r="BN2262" s="17"/>
      <c r="BO2262" s="17"/>
      <c r="BP2262" s="17"/>
      <c r="BQ2262" s="17"/>
      <c r="BR2262" s="17"/>
      <c r="BS2262" s="17"/>
      <c r="BT2262" s="33"/>
      <c r="BU2262" s="33"/>
    </row>
    <row r="2263" spans="58:73" ht="15">
      <c r="BF2263" s="17"/>
      <c r="BG2263" s="17"/>
      <c r="BH2263" s="17"/>
      <c r="BI2263" s="17"/>
      <c r="BJ2263" s="17"/>
      <c r="BK2263" s="17"/>
      <c r="BL2263" s="33"/>
      <c r="BM2263" s="33"/>
      <c r="BN2263" s="17"/>
      <c r="BO2263" s="17"/>
      <c r="BP2263" s="17"/>
      <c r="BQ2263" s="17"/>
      <c r="BR2263" s="17"/>
      <c r="BS2263" s="17"/>
      <c r="BT2263" s="33"/>
      <c r="BU2263" s="33"/>
    </row>
    <row r="2264" spans="58:73" ht="15">
      <c r="BF2264" s="17"/>
      <c r="BG2264" s="17"/>
      <c r="BH2264" s="17"/>
      <c r="BI2264" s="17"/>
      <c r="BJ2264" s="17"/>
      <c r="BK2264" s="17"/>
      <c r="BL2264" s="33"/>
      <c r="BM2264" s="33"/>
      <c r="BN2264" s="17"/>
      <c r="BO2264" s="17"/>
      <c r="BP2264" s="17"/>
      <c r="BQ2264" s="17"/>
      <c r="BR2264" s="17"/>
      <c r="BS2264" s="17"/>
      <c r="BT2264" s="33"/>
      <c r="BU2264" s="33"/>
    </row>
    <row r="2265" spans="58:73" ht="15">
      <c r="BF2265" s="17"/>
      <c r="BG2265" s="17"/>
      <c r="BH2265" s="17"/>
      <c r="BI2265" s="17"/>
      <c r="BJ2265" s="17"/>
      <c r="BK2265" s="17"/>
      <c r="BL2265" s="33"/>
      <c r="BM2265" s="33"/>
      <c r="BN2265" s="17"/>
      <c r="BO2265" s="17"/>
      <c r="BP2265" s="17"/>
      <c r="BQ2265" s="17"/>
      <c r="BR2265" s="17"/>
      <c r="BS2265" s="17"/>
      <c r="BT2265" s="33"/>
      <c r="BU2265" s="33"/>
    </row>
    <row r="2266" spans="58:73" ht="15">
      <c r="BF2266" s="17"/>
      <c r="BG2266" s="17"/>
      <c r="BH2266" s="17"/>
      <c r="BI2266" s="17"/>
      <c r="BJ2266" s="17"/>
      <c r="BK2266" s="17"/>
      <c r="BL2266" s="33"/>
      <c r="BM2266" s="33"/>
      <c r="BN2266" s="17"/>
      <c r="BO2266" s="17"/>
      <c r="BP2266" s="17"/>
      <c r="BQ2266" s="17"/>
      <c r="BR2266" s="17"/>
      <c r="BS2266" s="17"/>
      <c r="BT2266" s="33"/>
      <c r="BU2266" s="33"/>
    </row>
    <row r="2267" spans="58:73" ht="15">
      <c r="BF2267" s="17"/>
      <c r="BG2267" s="17"/>
      <c r="BH2267" s="17"/>
      <c r="BI2267" s="17"/>
      <c r="BJ2267" s="17"/>
      <c r="BK2267" s="17"/>
      <c r="BL2267" s="33"/>
      <c r="BM2267" s="33"/>
      <c r="BN2267" s="17"/>
      <c r="BO2267" s="17"/>
      <c r="BP2267" s="17"/>
      <c r="BQ2267" s="17"/>
      <c r="BR2267" s="17"/>
      <c r="BS2267" s="17"/>
      <c r="BT2267" s="33"/>
      <c r="BU2267" s="33"/>
    </row>
    <row r="2268" spans="58:73" ht="15">
      <c r="BF2268" s="17"/>
      <c r="BG2268" s="17"/>
      <c r="BH2268" s="17"/>
      <c r="BI2268" s="17"/>
      <c r="BJ2268" s="17"/>
      <c r="BK2268" s="17"/>
      <c r="BL2268" s="33"/>
      <c r="BM2268" s="33"/>
      <c r="BN2268" s="17"/>
      <c r="BO2268" s="17"/>
      <c r="BP2268" s="17"/>
      <c r="BQ2268" s="17"/>
      <c r="BR2268" s="17"/>
      <c r="BS2268" s="17"/>
      <c r="BT2268" s="33"/>
      <c r="BU2268" s="33"/>
    </row>
    <row r="2269" spans="58:73" ht="15">
      <c r="BF2269" s="17"/>
      <c r="BG2269" s="17"/>
      <c r="BH2269" s="17"/>
      <c r="BI2269" s="17"/>
      <c r="BJ2269" s="17"/>
      <c r="BK2269" s="17"/>
      <c r="BL2269" s="33"/>
      <c r="BM2269" s="33"/>
      <c r="BN2269" s="17"/>
      <c r="BO2269" s="17"/>
      <c r="BP2269" s="17"/>
      <c r="BQ2269" s="17"/>
      <c r="BR2269" s="17"/>
      <c r="BS2269" s="17"/>
      <c r="BT2269" s="33"/>
      <c r="BU2269" s="33"/>
    </row>
    <row r="2270" spans="58:73" ht="15">
      <c r="BF2270" s="17"/>
      <c r="BG2270" s="17"/>
      <c r="BH2270" s="17"/>
      <c r="BI2270" s="17"/>
      <c r="BJ2270" s="17"/>
      <c r="BK2270" s="17"/>
      <c r="BL2270" s="33"/>
      <c r="BM2270" s="33"/>
      <c r="BN2270" s="17"/>
      <c r="BO2270" s="17"/>
      <c r="BP2270" s="17"/>
      <c r="BQ2270" s="17"/>
      <c r="BR2270" s="17"/>
      <c r="BS2270" s="17"/>
      <c r="BT2270" s="33"/>
      <c r="BU2270" s="33"/>
    </row>
    <row r="2271" spans="58:73" ht="15">
      <c r="BF2271" s="17"/>
      <c r="BG2271" s="17"/>
      <c r="BH2271" s="17"/>
      <c r="BI2271" s="17"/>
      <c r="BJ2271" s="17"/>
      <c r="BK2271" s="17"/>
      <c r="BL2271" s="33"/>
      <c r="BM2271" s="33"/>
      <c r="BN2271" s="17"/>
      <c r="BO2271" s="17"/>
      <c r="BP2271" s="17"/>
      <c r="BQ2271" s="17"/>
      <c r="BR2271" s="17"/>
      <c r="BS2271" s="17"/>
      <c r="BT2271" s="33"/>
      <c r="BU2271" s="33"/>
    </row>
    <row r="2272" spans="58:73" ht="15">
      <c r="BF2272" s="17"/>
      <c r="BG2272" s="17"/>
      <c r="BH2272" s="17"/>
      <c r="BI2272" s="17"/>
      <c r="BJ2272" s="17"/>
      <c r="BK2272" s="17"/>
      <c r="BL2272" s="33"/>
      <c r="BM2272" s="33"/>
      <c r="BN2272" s="17"/>
      <c r="BO2272" s="17"/>
      <c r="BP2272" s="17"/>
      <c r="BQ2272" s="17"/>
      <c r="BR2272" s="17"/>
      <c r="BS2272" s="17"/>
      <c r="BT2272" s="33"/>
      <c r="BU2272" s="33"/>
    </row>
    <row r="2273" spans="58:73" ht="15">
      <c r="BF2273" s="17"/>
      <c r="BG2273" s="17"/>
      <c r="BH2273" s="17"/>
      <c r="BI2273" s="17"/>
      <c r="BJ2273" s="17"/>
      <c r="BK2273" s="17"/>
      <c r="BL2273" s="33"/>
      <c r="BM2273" s="33"/>
      <c r="BN2273" s="17"/>
      <c r="BO2273" s="17"/>
      <c r="BP2273" s="17"/>
      <c r="BQ2273" s="17"/>
      <c r="BR2273" s="17"/>
      <c r="BS2273" s="17"/>
      <c r="BT2273" s="33"/>
      <c r="BU2273" s="33"/>
    </row>
    <row r="2274" spans="58:73" ht="15">
      <c r="BF2274" s="17"/>
      <c r="BG2274" s="17"/>
      <c r="BH2274" s="17"/>
      <c r="BI2274" s="17"/>
      <c r="BJ2274" s="17"/>
      <c r="BK2274" s="17"/>
      <c r="BL2274" s="33"/>
      <c r="BM2274" s="33"/>
      <c r="BN2274" s="17"/>
      <c r="BO2274" s="17"/>
      <c r="BP2274" s="17"/>
      <c r="BQ2274" s="17"/>
      <c r="BR2274" s="17"/>
      <c r="BS2274" s="17"/>
      <c r="BT2274" s="33"/>
      <c r="BU2274" s="33"/>
    </row>
    <row r="2275" spans="58:73" ht="15">
      <c r="BF2275" s="17"/>
      <c r="BG2275" s="17"/>
      <c r="BH2275" s="17"/>
      <c r="BI2275" s="17"/>
      <c r="BJ2275" s="17"/>
      <c r="BK2275" s="17"/>
      <c r="BL2275" s="33"/>
      <c r="BM2275" s="33"/>
      <c r="BN2275" s="17"/>
      <c r="BO2275" s="17"/>
      <c r="BP2275" s="17"/>
      <c r="BQ2275" s="17"/>
      <c r="BR2275" s="17"/>
      <c r="BS2275" s="17"/>
      <c r="BT2275" s="33"/>
      <c r="BU2275" s="33"/>
    </row>
    <row r="2276" spans="58:73" ht="15">
      <c r="BF2276" s="17"/>
      <c r="BG2276" s="17"/>
      <c r="BH2276" s="17"/>
      <c r="BI2276" s="17"/>
      <c r="BJ2276" s="17"/>
      <c r="BK2276" s="17"/>
      <c r="BL2276" s="33"/>
      <c r="BM2276" s="33"/>
      <c r="BN2276" s="17"/>
      <c r="BO2276" s="17"/>
      <c r="BP2276" s="17"/>
      <c r="BQ2276" s="17"/>
      <c r="BR2276" s="17"/>
      <c r="BS2276" s="17"/>
      <c r="BT2276" s="33"/>
      <c r="BU2276" s="33"/>
    </row>
    <row r="2277" spans="58:73" ht="15">
      <c r="BF2277" s="17"/>
      <c r="BG2277" s="17"/>
      <c r="BH2277" s="17"/>
      <c r="BI2277" s="17"/>
      <c r="BJ2277" s="17"/>
      <c r="BK2277" s="17"/>
      <c r="BL2277" s="33"/>
      <c r="BM2277" s="33"/>
      <c r="BN2277" s="17"/>
      <c r="BO2277" s="17"/>
      <c r="BP2277" s="17"/>
      <c r="BQ2277" s="17"/>
      <c r="BR2277" s="17"/>
      <c r="BS2277" s="17"/>
      <c r="BT2277" s="33"/>
      <c r="BU2277" s="33"/>
    </row>
    <row r="2278" spans="58:73" ht="15">
      <c r="BF2278" s="17"/>
      <c r="BG2278" s="17"/>
      <c r="BH2278" s="17"/>
      <c r="BI2278" s="17"/>
      <c r="BJ2278" s="17"/>
      <c r="BK2278" s="17"/>
      <c r="BL2278" s="33"/>
      <c r="BM2278" s="33"/>
      <c r="BN2278" s="17"/>
      <c r="BO2278" s="17"/>
      <c r="BP2278" s="17"/>
      <c r="BQ2278" s="17"/>
      <c r="BR2278" s="17"/>
      <c r="BS2278" s="17"/>
      <c r="BT2278" s="33"/>
      <c r="BU2278" s="33"/>
    </row>
    <row r="2279" spans="58:73" ht="15">
      <c r="BF2279" s="17"/>
      <c r="BG2279" s="17"/>
      <c r="BH2279" s="17"/>
      <c r="BI2279" s="17"/>
      <c r="BJ2279" s="17"/>
      <c r="BK2279" s="17"/>
      <c r="BL2279" s="33"/>
      <c r="BM2279" s="33"/>
      <c r="BN2279" s="17"/>
      <c r="BO2279" s="17"/>
      <c r="BP2279" s="17"/>
      <c r="BQ2279" s="17"/>
      <c r="BR2279" s="17"/>
      <c r="BS2279" s="17"/>
      <c r="BT2279" s="33"/>
      <c r="BU2279" s="33"/>
    </row>
    <row r="2280" spans="58:73" ht="15">
      <c r="BF2280" s="17"/>
      <c r="BG2280" s="17"/>
      <c r="BH2280" s="17"/>
      <c r="BI2280" s="17"/>
      <c r="BJ2280" s="17"/>
      <c r="BK2280" s="17"/>
      <c r="BL2280" s="33"/>
      <c r="BM2280" s="33"/>
      <c r="BN2280" s="17"/>
      <c r="BO2280" s="17"/>
      <c r="BP2280" s="17"/>
      <c r="BQ2280" s="17"/>
      <c r="BR2280" s="17"/>
      <c r="BS2280" s="17"/>
      <c r="BT2280" s="33"/>
      <c r="BU2280" s="33"/>
    </row>
    <row r="2281" spans="58:73" ht="15">
      <c r="BF2281" s="17"/>
      <c r="BG2281" s="17"/>
      <c r="BH2281" s="17"/>
      <c r="BI2281" s="17"/>
      <c r="BJ2281" s="17"/>
      <c r="BK2281" s="17"/>
      <c r="BL2281" s="33"/>
      <c r="BM2281" s="33"/>
      <c r="BN2281" s="17"/>
      <c r="BO2281" s="17"/>
      <c r="BP2281" s="17"/>
      <c r="BQ2281" s="17"/>
      <c r="BR2281" s="17"/>
      <c r="BS2281" s="17"/>
      <c r="BT2281" s="33"/>
      <c r="BU2281" s="33"/>
    </row>
    <row r="2282" spans="58:73" ht="15">
      <c r="BF2282" s="17"/>
      <c r="BG2282" s="17"/>
      <c r="BH2282" s="17"/>
      <c r="BI2282" s="17"/>
      <c r="BJ2282" s="17"/>
      <c r="BK2282" s="17"/>
      <c r="BL2282" s="33"/>
      <c r="BM2282" s="33"/>
      <c r="BN2282" s="17"/>
      <c r="BO2282" s="17"/>
      <c r="BP2282" s="17"/>
      <c r="BQ2282" s="17"/>
      <c r="BR2282" s="17"/>
      <c r="BS2282" s="17"/>
      <c r="BT2282" s="33"/>
      <c r="BU2282" s="33"/>
    </row>
    <row r="2283" spans="58:73" ht="15">
      <c r="BF2283" s="17"/>
      <c r="BG2283" s="17"/>
      <c r="BH2283" s="17"/>
      <c r="BI2283" s="17"/>
      <c r="BJ2283" s="17"/>
      <c r="BK2283" s="17"/>
      <c r="BL2283" s="33"/>
      <c r="BM2283" s="33"/>
      <c r="BN2283" s="17"/>
      <c r="BO2283" s="17"/>
      <c r="BP2283" s="17"/>
      <c r="BQ2283" s="17"/>
      <c r="BR2283" s="17"/>
      <c r="BS2283" s="17"/>
      <c r="BT2283" s="33"/>
      <c r="BU2283" s="33"/>
    </row>
    <row r="2284" spans="58:73" ht="15">
      <c r="BF2284" s="17"/>
      <c r="BG2284" s="17"/>
      <c r="BH2284" s="17"/>
      <c r="BI2284" s="17"/>
      <c r="BJ2284" s="17"/>
      <c r="BK2284" s="17"/>
      <c r="BL2284" s="33"/>
      <c r="BM2284" s="33"/>
      <c r="BN2284" s="17"/>
      <c r="BO2284" s="17"/>
      <c r="BP2284" s="17"/>
      <c r="BQ2284" s="17"/>
      <c r="BR2284" s="17"/>
      <c r="BS2284" s="17"/>
      <c r="BT2284" s="33"/>
      <c r="BU2284" s="33"/>
    </row>
    <row r="2285" spans="58:73" ht="15">
      <c r="BF2285" s="17"/>
      <c r="BG2285" s="17"/>
      <c r="BH2285" s="17"/>
      <c r="BI2285" s="17"/>
      <c r="BJ2285" s="17"/>
      <c r="BK2285" s="17"/>
      <c r="BL2285" s="33"/>
      <c r="BM2285" s="33"/>
      <c r="BN2285" s="17"/>
      <c r="BO2285" s="17"/>
      <c r="BP2285" s="17"/>
      <c r="BQ2285" s="17"/>
      <c r="BR2285" s="17"/>
      <c r="BS2285" s="17"/>
      <c r="BT2285" s="33"/>
      <c r="BU2285" s="33"/>
    </row>
    <row r="2286" spans="58:73" ht="15">
      <c r="BF2286" s="17"/>
      <c r="BG2286" s="17"/>
      <c r="BH2286" s="17"/>
      <c r="BI2286" s="17"/>
      <c r="BJ2286" s="17"/>
      <c r="BK2286" s="17"/>
      <c r="BL2286" s="33"/>
      <c r="BM2286" s="33"/>
      <c r="BN2286" s="17"/>
      <c r="BO2286" s="17"/>
      <c r="BP2286" s="17"/>
      <c r="BQ2286" s="17"/>
      <c r="BR2286" s="17"/>
      <c r="BS2286" s="17"/>
      <c r="BT2286" s="33"/>
      <c r="BU2286" s="33"/>
    </row>
    <row r="2287" spans="58:73" ht="15">
      <c r="BF2287" s="17"/>
      <c r="BG2287" s="17"/>
      <c r="BH2287" s="17"/>
      <c r="BI2287" s="17"/>
      <c r="BJ2287" s="17"/>
      <c r="BK2287" s="17"/>
      <c r="BL2287" s="33"/>
      <c r="BM2287" s="33"/>
      <c r="BN2287" s="17"/>
      <c r="BO2287" s="17"/>
      <c r="BP2287" s="17"/>
      <c r="BQ2287" s="17"/>
      <c r="BR2287" s="17"/>
      <c r="BS2287" s="17"/>
      <c r="BT2287" s="33"/>
      <c r="BU2287" s="33"/>
    </row>
    <row r="2288" spans="58:73" ht="15">
      <c r="BF2288" s="17"/>
      <c r="BG2288" s="17"/>
      <c r="BH2288" s="17"/>
      <c r="BI2288" s="17"/>
      <c r="BJ2288" s="17"/>
      <c r="BK2288" s="17"/>
      <c r="BL2288" s="33"/>
      <c r="BM2288" s="33"/>
      <c r="BN2288" s="17"/>
      <c r="BO2288" s="17"/>
      <c r="BP2288" s="17"/>
      <c r="BQ2288" s="17"/>
      <c r="BR2288" s="17"/>
      <c r="BS2288" s="17"/>
      <c r="BT2288" s="33"/>
      <c r="BU2288" s="33"/>
    </row>
    <row r="2289" spans="58:73" ht="15">
      <c r="BF2289" s="17"/>
      <c r="BG2289" s="17"/>
      <c r="BH2289" s="17"/>
      <c r="BI2289" s="17"/>
      <c r="BJ2289" s="17"/>
      <c r="BK2289" s="17"/>
      <c r="BL2289" s="33"/>
      <c r="BM2289" s="33"/>
      <c r="BN2289" s="17"/>
      <c r="BO2289" s="17"/>
      <c r="BP2289" s="17"/>
      <c r="BQ2289" s="17"/>
      <c r="BR2289" s="17"/>
      <c r="BS2289" s="17"/>
      <c r="BT2289" s="33"/>
      <c r="BU2289" s="33"/>
    </row>
    <row r="2290" spans="58:73" ht="15">
      <c r="BF2290" s="17"/>
      <c r="BG2290" s="17"/>
      <c r="BH2290" s="17"/>
      <c r="BI2290" s="17"/>
      <c r="BJ2290" s="17"/>
      <c r="BK2290" s="17"/>
      <c r="BL2290" s="33"/>
      <c r="BM2290" s="33"/>
      <c r="BN2290" s="17"/>
      <c r="BO2290" s="17"/>
      <c r="BP2290" s="17"/>
      <c r="BQ2290" s="17"/>
      <c r="BR2290" s="17"/>
      <c r="BS2290" s="17"/>
      <c r="BT2290" s="33"/>
      <c r="BU2290" s="33"/>
    </row>
    <row r="2291" spans="58:73" ht="15">
      <c r="BF2291" s="17"/>
      <c r="BG2291" s="17"/>
      <c r="BH2291" s="17"/>
      <c r="BI2291" s="17"/>
      <c r="BJ2291" s="17"/>
      <c r="BK2291" s="17"/>
      <c r="BL2291" s="33"/>
      <c r="BM2291" s="33"/>
      <c r="BN2291" s="17"/>
      <c r="BO2291" s="17"/>
      <c r="BP2291" s="17"/>
      <c r="BQ2291" s="17"/>
      <c r="BR2291" s="17"/>
      <c r="BS2291" s="17"/>
      <c r="BT2291" s="33"/>
      <c r="BU2291" s="33"/>
    </row>
    <row r="2292" spans="58:73" ht="15">
      <c r="BF2292" s="17"/>
      <c r="BG2292" s="17"/>
      <c r="BH2292" s="17"/>
      <c r="BI2292" s="17"/>
      <c r="BJ2292" s="17"/>
      <c r="BK2292" s="17"/>
      <c r="BL2292" s="33"/>
      <c r="BM2292" s="33"/>
      <c r="BN2292" s="17"/>
      <c r="BO2292" s="17"/>
      <c r="BP2292" s="17"/>
      <c r="BQ2292" s="17"/>
      <c r="BR2292" s="17"/>
      <c r="BS2292" s="17"/>
      <c r="BT2292" s="33"/>
      <c r="BU2292" s="33"/>
    </row>
    <row r="2293" spans="58:73" ht="15">
      <c r="BF2293" s="17"/>
      <c r="BG2293" s="17"/>
      <c r="BH2293" s="17"/>
      <c r="BI2293" s="17"/>
      <c r="BJ2293" s="17"/>
      <c r="BK2293" s="17"/>
      <c r="BL2293" s="33"/>
      <c r="BM2293" s="33"/>
      <c r="BN2293" s="17"/>
      <c r="BO2293" s="17"/>
      <c r="BP2293" s="17"/>
      <c r="BQ2293" s="17"/>
      <c r="BR2293" s="17"/>
      <c r="BS2293" s="17"/>
      <c r="BT2293" s="33"/>
      <c r="BU2293" s="33"/>
    </row>
    <row r="2294" spans="58:73" ht="15">
      <c r="BF2294" s="17"/>
      <c r="BG2294" s="17"/>
      <c r="BH2294" s="17"/>
      <c r="BI2294" s="17"/>
      <c r="BJ2294" s="17"/>
      <c r="BK2294" s="17"/>
      <c r="BL2294" s="33"/>
      <c r="BM2294" s="33"/>
      <c r="BN2294" s="17"/>
      <c r="BO2294" s="17"/>
      <c r="BP2294" s="17"/>
      <c r="BQ2294" s="17"/>
      <c r="BR2294" s="17"/>
      <c r="BS2294" s="17"/>
      <c r="BT2294" s="33"/>
      <c r="BU2294" s="33"/>
    </row>
    <row r="2295" spans="58:73" ht="15">
      <c r="BF2295" s="17"/>
      <c r="BG2295" s="17"/>
      <c r="BH2295" s="17"/>
      <c r="BI2295" s="17"/>
      <c r="BJ2295" s="17"/>
      <c r="BK2295" s="17"/>
      <c r="BL2295" s="33"/>
      <c r="BM2295" s="33"/>
      <c r="BN2295" s="17"/>
      <c r="BO2295" s="17"/>
      <c r="BP2295" s="17"/>
      <c r="BQ2295" s="17"/>
      <c r="BR2295" s="17"/>
      <c r="BS2295" s="17"/>
      <c r="BT2295" s="33"/>
      <c r="BU2295" s="33"/>
    </row>
    <row r="2296" spans="58:73" ht="15">
      <c r="BF2296" s="17"/>
      <c r="BG2296" s="17"/>
      <c r="BH2296" s="17"/>
      <c r="BI2296" s="17"/>
      <c r="BJ2296" s="17"/>
      <c r="BK2296" s="17"/>
      <c r="BL2296" s="33"/>
      <c r="BM2296" s="33"/>
      <c r="BN2296" s="17"/>
      <c r="BO2296" s="17"/>
      <c r="BP2296" s="17"/>
      <c r="BQ2296" s="17"/>
      <c r="BR2296" s="17"/>
      <c r="BS2296" s="17"/>
      <c r="BT2296" s="33"/>
      <c r="BU2296" s="33"/>
    </row>
    <row r="2297" spans="58:73" ht="15">
      <c r="BF2297" s="17"/>
      <c r="BG2297" s="17"/>
      <c r="BH2297" s="17"/>
      <c r="BI2297" s="17"/>
      <c r="BJ2297" s="17"/>
      <c r="BK2297" s="17"/>
      <c r="BL2297" s="33"/>
      <c r="BM2297" s="33"/>
      <c r="BN2297" s="17"/>
      <c r="BO2297" s="17"/>
      <c r="BP2297" s="17"/>
      <c r="BQ2297" s="17"/>
      <c r="BR2297" s="17"/>
      <c r="BS2297" s="17"/>
      <c r="BT2297" s="33"/>
      <c r="BU2297" s="33"/>
    </row>
    <row r="2298" spans="58:73" ht="15">
      <c r="BF2298" s="17"/>
      <c r="BG2298" s="17"/>
      <c r="BH2298" s="17"/>
      <c r="BI2298" s="17"/>
      <c r="BJ2298" s="17"/>
      <c r="BK2298" s="17"/>
      <c r="BL2298" s="33"/>
      <c r="BM2298" s="33"/>
      <c r="BN2298" s="17"/>
      <c r="BO2298" s="17"/>
      <c r="BP2298" s="17"/>
      <c r="BQ2298" s="17"/>
      <c r="BR2298" s="17"/>
      <c r="BS2298" s="17"/>
      <c r="BT2298" s="33"/>
      <c r="BU2298" s="33"/>
    </row>
    <row r="2299" spans="58:73" ht="15">
      <c r="BF2299" s="17"/>
      <c r="BG2299" s="17"/>
      <c r="BH2299" s="17"/>
      <c r="BI2299" s="17"/>
      <c r="BJ2299" s="17"/>
      <c r="BK2299" s="17"/>
      <c r="BL2299" s="33"/>
      <c r="BM2299" s="33"/>
      <c r="BN2299" s="17"/>
      <c r="BO2299" s="17"/>
      <c r="BP2299" s="17"/>
      <c r="BQ2299" s="17"/>
      <c r="BR2299" s="17"/>
      <c r="BS2299" s="17"/>
      <c r="BT2299" s="33"/>
      <c r="BU2299" s="33"/>
    </row>
    <row r="2300" spans="58:73" ht="15">
      <c r="BF2300" s="17"/>
      <c r="BG2300" s="17"/>
      <c r="BH2300" s="17"/>
      <c r="BI2300" s="17"/>
      <c r="BJ2300" s="17"/>
      <c r="BK2300" s="17"/>
      <c r="BL2300" s="33"/>
      <c r="BM2300" s="33"/>
      <c r="BN2300" s="17"/>
      <c r="BO2300" s="17"/>
      <c r="BP2300" s="17"/>
      <c r="BQ2300" s="17"/>
      <c r="BR2300" s="17"/>
      <c r="BS2300" s="17"/>
      <c r="BT2300" s="33"/>
      <c r="BU2300" s="33"/>
    </row>
    <row r="2301" spans="58:73" ht="15">
      <c r="BF2301" s="17"/>
      <c r="BG2301" s="17"/>
      <c r="BH2301" s="17"/>
      <c r="BI2301" s="17"/>
      <c r="BJ2301" s="17"/>
      <c r="BK2301" s="17"/>
      <c r="BL2301" s="33"/>
      <c r="BM2301" s="33"/>
      <c r="BN2301" s="17"/>
      <c r="BO2301" s="17"/>
      <c r="BP2301" s="17"/>
      <c r="BQ2301" s="17"/>
      <c r="BR2301" s="17"/>
      <c r="BS2301" s="17"/>
      <c r="BT2301" s="33"/>
      <c r="BU2301" s="33"/>
    </row>
    <row r="2302" spans="58:73" ht="15">
      <c r="BF2302" s="17"/>
      <c r="BG2302" s="17"/>
      <c r="BH2302" s="17"/>
      <c r="BI2302" s="17"/>
      <c r="BJ2302" s="17"/>
      <c r="BK2302" s="17"/>
      <c r="BL2302" s="33"/>
      <c r="BM2302" s="33"/>
      <c r="BN2302" s="17"/>
      <c r="BO2302" s="17"/>
      <c r="BP2302" s="17"/>
      <c r="BQ2302" s="17"/>
      <c r="BR2302" s="17"/>
      <c r="BS2302" s="17"/>
      <c r="BT2302" s="33"/>
      <c r="BU2302" s="33"/>
    </row>
    <row r="2303" spans="58:73" ht="15">
      <c r="BF2303" s="17"/>
      <c r="BG2303" s="17"/>
      <c r="BH2303" s="17"/>
      <c r="BI2303" s="17"/>
      <c r="BJ2303" s="17"/>
      <c r="BK2303" s="17"/>
      <c r="BL2303" s="33"/>
      <c r="BM2303" s="33"/>
      <c r="BN2303" s="17"/>
      <c r="BO2303" s="17"/>
      <c r="BP2303" s="17"/>
      <c r="BQ2303" s="17"/>
      <c r="BR2303" s="17"/>
      <c r="BS2303" s="17"/>
      <c r="BT2303" s="33"/>
      <c r="BU2303" s="33"/>
    </row>
    <row r="2304" spans="58:73" ht="15">
      <c r="BF2304" s="17"/>
      <c r="BG2304" s="17"/>
      <c r="BH2304" s="17"/>
      <c r="BI2304" s="17"/>
      <c r="BJ2304" s="17"/>
      <c r="BK2304" s="17"/>
      <c r="BL2304" s="33"/>
      <c r="BM2304" s="33"/>
      <c r="BN2304" s="17"/>
      <c r="BO2304" s="17"/>
      <c r="BP2304" s="17"/>
      <c r="BQ2304" s="17"/>
      <c r="BR2304" s="17"/>
      <c r="BS2304" s="17"/>
      <c r="BT2304" s="33"/>
      <c r="BU2304" s="33"/>
    </row>
    <row r="2305" spans="58:73" ht="15">
      <c r="BF2305" s="17"/>
      <c r="BG2305" s="17"/>
      <c r="BH2305" s="17"/>
      <c r="BI2305" s="17"/>
      <c r="BJ2305" s="17"/>
      <c r="BK2305" s="17"/>
      <c r="BL2305" s="33"/>
      <c r="BM2305" s="33"/>
      <c r="BN2305" s="17"/>
      <c r="BO2305" s="17"/>
      <c r="BP2305" s="17"/>
      <c r="BQ2305" s="17"/>
      <c r="BR2305" s="17"/>
      <c r="BS2305" s="17"/>
      <c r="BT2305" s="33"/>
      <c r="BU2305" s="33"/>
    </row>
    <row r="2306" spans="58:73" ht="15">
      <c r="BF2306" s="17"/>
      <c r="BG2306" s="17"/>
      <c r="BH2306" s="17"/>
      <c r="BI2306" s="17"/>
      <c r="BJ2306" s="17"/>
      <c r="BK2306" s="17"/>
      <c r="BL2306" s="33"/>
      <c r="BM2306" s="33"/>
      <c r="BN2306" s="17"/>
      <c r="BO2306" s="17"/>
      <c r="BP2306" s="17"/>
      <c r="BQ2306" s="17"/>
      <c r="BR2306" s="17"/>
      <c r="BS2306" s="17"/>
      <c r="BT2306" s="33"/>
      <c r="BU2306" s="33"/>
    </row>
    <row r="2307" spans="58:73" ht="15">
      <c r="BF2307" s="17"/>
      <c r="BG2307" s="17"/>
      <c r="BH2307" s="17"/>
      <c r="BI2307" s="17"/>
      <c r="BJ2307" s="17"/>
      <c r="BK2307" s="17"/>
      <c r="BL2307" s="33"/>
      <c r="BM2307" s="33"/>
      <c r="BN2307" s="17"/>
      <c r="BO2307" s="17"/>
      <c r="BP2307" s="17"/>
      <c r="BQ2307" s="17"/>
      <c r="BR2307" s="17"/>
      <c r="BS2307" s="17"/>
      <c r="BT2307" s="33"/>
      <c r="BU2307" s="33"/>
    </row>
    <row r="2308" spans="58:73" ht="15">
      <c r="BF2308" s="17"/>
      <c r="BG2308" s="17"/>
      <c r="BH2308" s="17"/>
      <c r="BI2308" s="17"/>
      <c r="BJ2308" s="17"/>
      <c r="BK2308" s="17"/>
      <c r="BL2308" s="33"/>
      <c r="BM2308" s="33"/>
      <c r="BN2308" s="17"/>
      <c r="BO2308" s="17"/>
      <c r="BP2308" s="17"/>
      <c r="BQ2308" s="17"/>
      <c r="BR2308" s="17"/>
      <c r="BS2308" s="17"/>
      <c r="BT2308" s="33"/>
      <c r="BU2308" s="33"/>
    </row>
    <row r="2309" spans="58:73" ht="15">
      <c r="BF2309" s="17"/>
      <c r="BG2309" s="17"/>
      <c r="BH2309" s="17"/>
      <c r="BI2309" s="17"/>
      <c r="BJ2309" s="17"/>
      <c r="BK2309" s="17"/>
      <c r="BL2309" s="33"/>
      <c r="BM2309" s="33"/>
      <c r="BN2309" s="17"/>
      <c r="BO2309" s="17"/>
      <c r="BP2309" s="17"/>
      <c r="BQ2309" s="17"/>
      <c r="BR2309" s="17"/>
      <c r="BS2309" s="17"/>
      <c r="BT2309" s="33"/>
      <c r="BU2309" s="33"/>
    </row>
    <row r="2310" spans="58:73" ht="15">
      <c r="BF2310" s="17"/>
      <c r="BG2310" s="17"/>
      <c r="BH2310" s="17"/>
      <c r="BI2310" s="17"/>
      <c r="BJ2310" s="17"/>
      <c r="BK2310" s="17"/>
      <c r="BL2310" s="33"/>
      <c r="BM2310" s="33"/>
      <c r="BN2310" s="17"/>
      <c r="BO2310" s="17"/>
      <c r="BP2310" s="17"/>
      <c r="BQ2310" s="17"/>
      <c r="BR2310" s="17"/>
      <c r="BS2310" s="17"/>
      <c r="BT2310" s="33"/>
      <c r="BU2310" s="33"/>
    </row>
    <row r="2311" spans="58:73" ht="15">
      <c r="BF2311" s="17"/>
      <c r="BG2311" s="17"/>
      <c r="BH2311" s="17"/>
      <c r="BI2311" s="17"/>
      <c r="BJ2311" s="17"/>
      <c r="BK2311" s="17"/>
      <c r="BL2311" s="33"/>
      <c r="BM2311" s="33"/>
      <c r="BN2311" s="17"/>
      <c r="BO2311" s="17"/>
      <c r="BP2311" s="17"/>
      <c r="BQ2311" s="17"/>
      <c r="BR2311" s="17"/>
      <c r="BS2311" s="17"/>
      <c r="BT2311" s="33"/>
      <c r="BU2311" s="33"/>
    </row>
    <row r="2312" spans="58:73" ht="15">
      <c r="BF2312" s="17"/>
      <c r="BG2312" s="17"/>
      <c r="BH2312" s="17"/>
      <c r="BI2312" s="17"/>
      <c r="BJ2312" s="17"/>
      <c r="BK2312" s="17"/>
      <c r="BL2312" s="33"/>
      <c r="BM2312" s="33"/>
      <c r="BN2312" s="17"/>
      <c r="BO2312" s="17"/>
      <c r="BP2312" s="17"/>
      <c r="BQ2312" s="17"/>
      <c r="BR2312" s="17"/>
      <c r="BS2312" s="17"/>
      <c r="BT2312" s="33"/>
      <c r="BU2312" s="33"/>
    </row>
    <row r="2313" spans="58:73" ht="15">
      <c r="BF2313" s="17"/>
      <c r="BG2313" s="17"/>
      <c r="BH2313" s="17"/>
      <c r="BI2313" s="17"/>
      <c r="BJ2313" s="17"/>
      <c r="BK2313" s="17"/>
      <c r="BL2313" s="33"/>
      <c r="BM2313" s="33"/>
      <c r="BN2313" s="17"/>
      <c r="BO2313" s="17"/>
      <c r="BP2313" s="17"/>
      <c r="BQ2313" s="17"/>
      <c r="BR2313" s="17"/>
      <c r="BS2313" s="17"/>
      <c r="BT2313" s="33"/>
      <c r="BU2313" s="33"/>
    </row>
    <row r="2314" spans="58:73" ht="15">
      <c r="BF2314" s="17"/>
      <c r="BG2314" s="17"/>
      <c r="BH2314" s="17"/>
      <c r="BI2314" s="17"/>
      <c r="BJ2314" s="17"/>
      <c r="BK2314" s="17"/>
      <c r="BL2314" s="33"/>
      <c r="BM2314" s="33"/>
      <c r="BN2314" s="17"/>
      <c r="BO2314" s="17"/>
      <c r="BP2314" s="17"/>
      <c r="BQ2314" s="17"/>
      <c r="BR2314" s="17"/>
      <c r="BS2314" s="17"/>
      <c r="BT2314" s="33"/>
      <c r="BU2314" s="33"/>
    </row>
    <row r="2315" spans="58:73" ht="15">
      <c r="BF2315" s="17"/>
      <c r="BG2315" s="17"/>
      <c r="BH2315" s="17"/>
      <c r="BI2315" s="17"/>
      <c r="BJ2315" s="17"/>
      <c r="BK2315" s="17"/>
      <c r="BL2315" s="33"/>
      <c r="BM2315" s="33"/>
      <c r="BN2315" s="17"/>
      <c r="BO2315" s="17"/>
      <c r="BP2315" s="17"/>
      <c r="BQ2315" s="17"/>
      <c r="BR2315" s="17"/>
      <c r="BS2315" s="17"/>
      <c r="BT2315" s="33"/>
      <c r="BU2315" s="33"/>
    </row>
    <row r="2316" spans="58:73" ht="15">
      <c r="BF2316" s="17"/>
      <c r="BG2316" s="17"/>
      <c r="BH2316" s="17"/>
      <c r="BI2316" s="17"/>
      <c r="BJ2316" s="17"/>
      <c r="BK2316" s="17"/>
      <c r="BL2316" s="33"/>
      <c r="BM2316" s="33"/>
      <c r="BN2316" s="17"/>
      <c r="BO2316" s="17"/>
      <c r="BP2316" s="17"/>
      <c r="BQ2316" s="17"/>
      <c r="BR2316" s="17"/>
      <c r="BS2316" s="17"/>
      <c r="BT2316" s="33"/>
      <c r="BU2316" s="33"/>
    </row>
    <row r="2317" spans="58:73" ht="15">
      <c r="BF2317" s="17"/>
      <c r="BG2317" s="17"/>
      <c r="BH2317" s="17"/>
      <c r="BI2317" s="17"/>
      <c r="BJ2317" s="17"/>
      <c r="BK2317" s="17"/>
      <c r="BL2317" s="33"/>
      <c r="BM2317" s="33"/>
      <c r="BN2317" s="17"/>
      <c r="BO2317" s="17"/>
      <c r="BP2317" s="17"/>
      <c r="BQ2317" s="17"/>
      <c r="BR2317" s="17"/>
      <c r="BS2317" s="17"/>
      <c r="BT2317" s="33"/>
      <c r="BU2317" s="33"/>
    </row>
    <row r="2318" spans="58:73" ht="15">
      <c r="BF2318" s="17"/>
      <c r="BG2318" s="17"/>
      <c r="BH2318" s="17"/>
      <c r="BI2318" s="17"/>
      <c r="BJ2318" s="17"/>
      <c r="BK2318" s="17"/>
      <c r="BL2318" s="33"/>
      <c r="BM2318" s="33"/>
      <c r="BN2318" s="17"/>
      <c r="BO2318" s="17"/>
      <c r="BP2318" s="17"/>
      <c r="BQ2318" s="17"/>
      <c r="BR2318" s="17"/>
      <c r="BS2318" s="17"/>
      <c r="BT2318" s="33"/>
      <c r="BU2318" s="33"/>
    </row>
    <row r="2319" spans="58:73" ht="15">
      <c r="BF2319" s="17"/>
      <c r="BG2319" s="17"/>
      <c r="BH2319" s="17"/>
      <c r="BI2319" s="17"/>
      <c r="BJ2319" s="17"/>
      <c r="BK2319" s="17"/>
      <c r="BL2319" s="33"/>
      <c r="BM2319" s="33"/>
      <c r="BN2319" s="17"/>
      <c r="BO2319" s="17"/>
      <c r="BP2319" s="17"/>
      <c r="BQ2319" s="17"/>
      <c r="BR2319" s="17"/>
      <c r="BS2319" s="17"/>
      <c r="BT2319" s="33"/>
      <c r="BU2319" s="33"/>
    </row>
    <row r="2320" spans="58:73" ht="15">
      <c r="BF2320" s="17"/>
      <c r="BG2320" s="17"/>
      <c r="BH2320" s="17"/>
      <c r="BI2320" s="17"/>
      <c r="BJ2320" s="17"/>
      <c r="BK2320" s="17"/>
      <c r="BL2320" s="33"/>
      <c r="BM2320" s="33"/>
      <c r="BN2320" s="17"/>
      <c r="BO2320" s="17"/>
      <c r="BP2320" s="17"/>
      <c r="BQ2320" s="17"/>
      <c r="BR2320" s="17"/>
      <c r="BS2320" s="17"/>
      <c r="BT2320" s="33"/>
      <c r="BU2320" s="33"/>
    </row>
    <row r="2321" spans="58:73" ht="15">
      <c r="BF2321" s="17"/>
      <c r="BG2321" s="17"/>
      <c r="BH2321" s="17"/>
      <c r="BI2321" s="17"/>
      <c r="BJ2321" s="17"/>
      <c r="BK2321" s="17"/>
      <c r="BL2321" s="33"/>
      <c r="BM2321" s="33"/>
      <c r="BN2321" s="17"/>
      <c r="BO2321" s="17"/>
      <c r="BP2321" s="17"/>
      <c r="BQ2321" s="17"/>
      <c r="BR2321" s="17"/>
      <c r="BS2321" s="17"/>
      <c r="BT2321" s="33"/>
      <c r="BU2321" s="33"/>
    </row>
    <row r="2322" spans="58:73" ht="15">
      <c r="BF2322" s="17"/>
      <c r="BG2322" s="17"/>
      <c r="BH2322" s="17"/>
      <c r="BI2322" s="17"/>
      <c r="BJ2322" s="17"/>
      <c r="BK2322" s="17"/>
      <c r="BL2322" s="33"/>
      <c r="BM2322" s="33"/>
      <c r="BN2322" s="17"/>
      <c r="BO2322" s="17"/>
      <c r="BP2322" s="17"/>
      <c r="BQ2322" s="17"/>
      <c r="BR2322" s="17"/>
      <c r="BS2322" s="17"/>
      <c r="BT2322" s="33"/>
      <c r="BU2322" s="33"/>
    </row>
    <row r="2323" spans="58:73" ht="15">
      <c r="BF2323" s="17"/>
      <c r="BG2323" s="17"/>
      <c r="BH2323" s="17"/>
      <c r="BI2323" s="17"/>
      <c r="BJ2323" s="17"/>
      <c r="BK2323" s="17"/>
      <c r="BL2323" s="33"/>
      <c r="BM2323" s="33"/>
      <c r="BN2323" s="17"/>
      <c r="BO2323" s="17"/>
      <c r="BP2323" s="17"/>
      <c r="BQ2323" s="17"/>
      <c r="BR2323" s="17"/>
      <c r="BS2323" s="17"/>
      <c r="BT2323" s="33"/>
      <c r="BU2323" s="33"/>
    </row>
    <row r="2324" spans="58:73" ht="15">
      <c r="BF2324" s="17"/>
      <c r="BG2324" s="17"/>
      <c r="BH2324" s="17"/>
      <c r="BI2324" s="17"/>
      <c r="BJ2324" s="17"/>
      <c r="BK2324" s="17"/>
      <c r="BL2324" s="33"/>
      <c r="BM2324" s="33"/>
      <c r="BN2324" s="17"/>
      <c r="BO2324" s="17"/>
      <c r="BP2324" s="17"/>
      <c r="BQ2324" s="17"/>
      <c r="BR2324" s="17"/>
      <c r="BS2324" s="17"/>
      <c r="BT2324" s="33"/>
      <c r="BU2324" s="33"/>
    </row>
    <row r="2325" spans="58:73" ht="15">
      <c r="BF2325" s="17"/>
      <c r="BG2325" s="17"/>
      <c r="BH2325" s="17"/>
      <c r="BI2325" s="17"/>
      <c r="BJ2325" s="17"/>
      <c r="BK2325" s="17"/>
      <c r="BL2325" s="33"/>
      <c r="BM2325" s="33"/>
      <c r="BN2325" s="17"/>
      <c r="BO2325" s="17"/>
      <c r="BP2325" s="17"/>
      <c r="BQ2325" s="17"/>
      <c r="BR2325" s="17"/>
      <c r="BS2325" s="17"/>
      <c r="BT2325" s="33"/>
      <c r="BU2325" s="33"/>
    </row>
    <row r="2326" spans="58:73" ht="15">
      <c r="BF2326" s="17"/>
      <c r="BG2326" s="17"/>
      <c r="BH2326" s="17"/>
      <c r="BI2326" s="17"/>
      <c r="BJ2326" s="17"/>
      <c r="BK2326" s="17"/>
      <c r="BL2326" s="33"/>
      <c r="BM2326" s="33"/>
      <c r="BN2326" s="17"/>
      <c r="BO2326" s="17"/>
      <c r="BP2326" s="17"/>
      <c r="BQ2326" s="17"/>
      <c r="BR2326" s="17"/>
      <c r="BS2326" s="17"/>
      <c r="BT2326" s="33"/>
      <c r="BU2326" s="33"/>
    </row>
    <row r="2327" spans="58:73" ht="15">
      <c r="BF2327" s="17"/>
      <c r="BG2327" s="17"/>
      <c r="BH2327" s="17"/>
      <c r="BI2327" s="17"/>
      <c r="BJ2327" s="17"/>
      <c r="BK2327" s="17"/>
      <c r="BL2327" s="33"/>
      <c r="BM2327" s="33"/>
      <c r="BN2327" s="17"/>
      <c r="BO2327" s="17"/>
      <c r="BP2327" s="17"/>
      <c r="BQ2327" s="17"/>
      <c r="BR2327" s="17"/>
      <c r="BS2327" s="17"/>
      <c r="BT2327" s="33"/>
      <c r="BU2327" s="33"/>
    </row>
    <row r="2328" spans="58:73" ht="15">
      <c r="BF2328" s="17"/>
      <c r="BG2328" s="17"/>
      <c r="BH2328" s="17"/>
      <c r="BI2328" s="17"/>
      <c r="BJ2328" s="17"/>
      <c r="BK2328" s="17"/>
      <c r="BL2328" s="33"/>
      <c r="BM2328" s="33"/>
      <c r="BN2328" s="17"/>
      <c r="BO2328" s="17"/>
      <c r="BP2328" s="17"/>
      <c r="BQ2328" s="17"/>
      <c r="BR2328" s="17"/>
      <c r="BS2328" s="17"/>
      <c r="BT2328" s="33"/>
      <c r="BU2328" s="33"/>
    </row>
    <row r="2329" spans="58:73" ht="15">
      <c r="BF2329" s="17"/>
      <c r="BG2329" s="17"/>
      <c r="BH2329" s="17"/>
      <c r="BI2329" s="17"/>
      <c r="BJ2329" s="17"/>
      <c r="BK2329" s="17"/>
      <c r="BL2329" s="33"/>
      <c r="BM2329" s="33"/>
      <c r="BN2329" s="17"/>
      <c r="BO2329" s="17"/>
      <c r="BP2329" s="17"/>
      <c r="BQ2329" s="17"/>
      <c r="BR2329" s="17"/>
      <c r="BS2329" s="17"/>
      <c r="BT2329" s="33"/>
      <c r="BU2329" s="33"/>
    </row>
    <row r="2330" spans="58:73" ht="15">
      <c r="BF2330" s="17"/>
      <c r="BG2330" s="17"/>
      <c r="BH2330" s="17"/>
      <c r="BI2330" s="17"/>
      <c r="BJ2330" s="17"/>
      <c r="BK2330" s="17"/>
      <c r="BL2330" s="33"/>
      <c r="BM2330" s="33"/>
      <c r="BN2330" s="17"/>
      <c r="BO2330" s="17"/>
      <c r="BP2330" s="17"/>
      <c r="BQ2330" s="17"/>
      <c r="BR2330" s="17"/>
      <c r="BS2330" s="17"/>
      <c r="BT2330" s="33"/>
      <c r="BU2330" s="33"/>
    </row>
    <row r="2331" spans="58:73" ht="15">
      <c r="BF2331" s="17"/>
      <c r="BG2331" s="17"/>
      <c r="BH2331" s="17"/>
      <c r="BI2331" s="17"/>
      <c r="BJ2331" s="17"/>
      <c r="BK2331" s="17"/>
      <c r="BL2331" s="33"/>
      <c r="BM2331" s="33"/>
      <c r="BN2331" s="17"/>
      <c r="BO2331" s="17"/>
      <c r="BP2331" s="17"/>
      <c r="BQ2331" s="17"/>
      <c r="BR2331" s="17"/>
      <c r="BS2331" s="17"/>
      <c r="BT2331" s="33"/>
      <c r="BU2331" s="33"/>
    </row>
    <row r="2332" spans="58:73" ht="15">
      <c r="BF2332" s="17"/>
      <c r="BG2332" s="17"/>
      <c r="BH2332" s="17"/>
      <c r="BI2332" s="17"/>
      <c r="BJ2332" s="17"/>
      <c r="BK2332" s="17"/>
      <c r="BL2332" s="33"/>
      <c r="BM2332" s="33"/>
      <c r="BN2332" s="17"/>
      <c r="BO2332" s="17"/>
      <c r="BP2332" s="17"/>
      <c r="BQ2332" s="17"/>
      <c r="BR2332" s="17"/>
      <c r="BS2332" s="17"/>
      <c r="BT2332" s="33"/>
      <c r="BU2332" s="33"/>
    </row>
    <row r="2333" spans="58:73" ht="15">
      <c r="BF2333" s="17"/>
      <c r="BG2333" s="17"/>
      <c r="BH2333" s="17"/>
      <c r="BI2333" s="17"/>
      <c r="BJ2333" s="17"/>
      <c r="BK2333" s="17"/>
      <c r="BL2333" s="33"/>
      <c r="BM2333" s="33"/>
      <c r="BN2333" s="17"/>
      <c r="BO2333" s="17"/>
      <c r="BP2333" s="17"/>
      <c r="BQ2333" s="17"/>
      <c r="BR2333" s="17"/>
      <c r="BS2333" s="17"/>
      <c r="BT2333" s="33"/>
      <c r="BU2333" s="33"/>
    </row>
    <row r="2334" spans="58:73" ht="15">
      <c r="BF2334" s="17"/>
      <c r="BG2334" s="17"/>
      <c r="BH2334" s="17"/>
      <c r="BI2334" s="17"/>
      <c r="BJ2334" s="17"/>
      <c r="BK2334" s="17"/>
      <c r="BL2334" s="33"/>
      <c r="BM2334" s="33"/>
      <c r="BN2334" s="17"/>
      <c r="BO2334" s="17"/>
      <c r="BP2334" s="17"/>
      <c r="BQ2334" s="17"/>
      <c r="BR2334" s="17"/>
      <c r="BS2334" s="17"/>
      <c r="BT2334" s="33"/>
      <c r="BU2334" s="33"/>
    </row>
    <row r="2335" spans="58:73" ht="15">
      <c r="BF2335" s="17"/>
      <c r="BG2335" s="17"/>
      <c r="BH2335" s="17"/>
      <c r="BI2335" s="17"/>
      <c r="BJ2335" s="17"/>
      <c r="BK2335" s="17"/>
      <c r="BL2335" s="33"/>
      <c r="BM2335" s="33"/>
      <c r="BN2335" s="17"/>
      <c r="BO2335" s="17"/>
      <c r="BP2335" s="17"/>
      <c r="BQ2335" s="17"/>
      <c r="BR2335" s="17"/>
      <c r="BS2335" s="17"/>
      <c r="BT2335" s="33"/>
      <c r="BU2335" s="33"/>
    </row>
    <row r="2336" spans="58:73" ht="15">
      <c r="BF2336" s="17"/>
      <c r="BG2336" s="17"/>
      <c r="BH2336" s="17"/>
      <c r="BI2336" s="17"/>
      <c r="BJ2336" s="17"/>
      <c r="BK2336" s="17"/>
      <c r="BL2336" s="33"/>
      <c r="BM2336" s="33"/>
      <c r="BN2336" s="17"/>
      <c r="BO2336" s="17"/>
      <c r="BP2336" s="17"/>
      <c r="BQ2336" s="17"/>
      <c r="BR2336" s="17"/>
      <c r="BS2336" s="17"/>
      <c r="BT2336" s="33"/>
      <c r="BU2336" s="33"/>
    </row>
    <row r="2337" spans="58:73" ht="15">
      <c r="BF2337" s="17"/>
      <c r="BG2337" s="17"/>
      <c r="BH2337" s="17"/>
      <c r="BI2337" s="17"/>
      <c r="BJ2337" s="17"/>
      <c r="BK2337" s="17"/>
      <c r="BL2337" s="33"/>
      <c r="BM2337" s="33"/>
      <c r="BN2337" s="17"/>
      <c r="BO2337" s="17"/>
      <c r="BP2337" s="17"/>
      <c r="BQ2337" s="17"/>
      <c r="BR2337" s="17"/>
      <c r="BS2337" s="17"/>
      <c r="BT2337" s="33"/>
      <c r="BU2337" s="33"/>
    </row>
    <row r="2338" spans="58:73" ht="15">
      <c r="BF2338" s="17"/>
      <c r="BG2338" s="17"/>
      <c r="BH2338" s="17"/>
      <c r="BI2338" s="17"/>
      <c r="BJ2338" s="17"/>
      <c r="BK2338" s="17"/>
      <c r="BL2338" s="33"/>
      <c r="BM2338" s="33"/>
      <c r="BN2338" s="17"/>
      <c r="BO2338" s="17"/>
      <c r="BP2338" s="17"/>
      <c r="BQ2338" s="17"/>
      <c r="BR2338" s="17"/>
      <c r="BS2338" s="17"/>
      <c r="BT2338" s="33"/>
      <c r="BU2338" s="33"/>
    </row>
    <row r="2339" spans="58:73" ht="15">
      <c r="BF2339" s="17"/>
      <c r="BG2339" s="17"/>
      <c r="BH2339" s="17"/>
      <c r="BI2339" s="17"/>
      <c r="BJ2339" s="17"/>
      <c r="BK2339" s="17"/>
      <c r="BL2339" s="33"/>
      <c r="BM2339" s="33"/>
      <c r="BN2339" s="17"/>
      <c r="BO2339" s="17"/>
      <c r="BP2339" s="17"/>
      <c r="BQ2339" s="17"/>
      <c r="BR2339" s="17"/>
      <c r="BS2339" s="17"/>
      <c r="BT2339" s="33"/>
      <c r="BU2339" s="33"/>
    </row>
    <row r="2340" spans="58:73" ht="15">
      <c r="BF2340" s="17"/>
      <c r="BG2340" s="17"/>
      <c r="BH2340" s="17"/>
      <c r="BI2340" s="17"/>
      <c r="BJ2340" s="17"/>
      <c r="BK2340" s="17"/>
      <c r="BL2340" s="33"/>
      <c r="BM2340" s="33"/>
      <c r="BN2340" s="17"/>
      <c r="BO2340" s="17"/>
      <c r="BP2340" s="17"/>
      <c r="BQ2340" s="17"/>
      <c r="BR2340" s="17"/>
      <c r="BS2340" s="17"/>
      <c r="BT2340" s="33"/>
      <c r="BU2340" s="33"/>
    </row>
    <row r="2341" spans="58:73" ht="15">
      <c r="BF2341" s="17"/>
      <c r="BG2341" s="17"/>
      <c r="BH2341" s="17"/>
      <c r="BI2341" s="17"/>
      <c r="BJ2341" s="17"/>
      <c r="BK2341" s="17"/>
      <c r="BL2341" s="33"/>
      <c r="BM2341" s="33"/>
      <c r="BN2341" s="17"/>
      <c r="BO2341" s="17"/>
      <c r="BP2341" s="17"/>
      <c r="BQ2341" s="17"/>
      <c r="BR2341" s="17"/>
      <c r="BS2341" s="17"/>
      <c r="BT2341" s="33"/>
      <c r="BU2341" s="33"/>
    </row>
    <row r="2342" spans="58:73" ht="15">
      <c r="BF2342" s="17"/>
      <c r="BG2342" s="17"/>
      <c r="BH2342" s="17"/>
      <c r="BI2342" s="17"/>
      <c r="BJ2342" s="17"/>
      <c r="BK2342" s="17"/>
      <c r="BL2342" s="33"/>
      <c r="BM2342" s="33"/>
      <c r="BN2342" s="17"/>
      <c r="BO2342" s="17"/>
      <c r="BP2342" s="17"/>
      <c r="BQ2342" s="17"/>
      <c r="BR2342" s="17"/>
      <c r="BS2342" s="17"/>
      <c r="BT2342" s="33"/>
      <c r="BU2342" s="33"/>
    </row>
    <row r="2343" spans="58:73" ht="15">
      <c r="BF2343" s="17"/>
      <c r="BG2343" s="17"/>
      <c r="BH2343" s="17"/>
      <c r="BI2343" s="17"/>
      <c r="BJ2343" s="17"/>
      <c r="BK2343" s="17"/>
      <c r="BL2343" s="33"/>
      <c r="BM2343" s="33"/>
      <c r="BN2343" s="17"/>
      <c r="BO2343" s="17"/>
      <c r="BP2343" s="17"/>
      <c r="BQ2343" s="17"/>
      <c r="BR2343" s="17"/>
      <c r="BS2343" s="17"/>
      <c r="BT2343" s="33"/>
      <c r="BU2343" s="33"/>
    </row>
    <row r="2344" spans="58:73" ht="15">
      <c r="BF2344" s="17"/>
      <c r="BG2344" s="17"/>
      <c r="BH2344" s="17"/>
      <c r="BI2344" s="17"/>
      <c r="BJ2344" s="17"/>
      <c r="BK2344" s="17"/>
      <c r="BL2344" s="33"/>
      <c r="BM2344" s="33"/>
      <c r="BN2344" s="17"/>
      <c r="BO2344" s="17"/>
      <c r="BP2344" s="17"/>
      <c r="BQ2344" s="17"/>
      <c r="BR2344" s="17"/>
      <c r="BS2344" s="17"/>
      <c r="BT2344" s="33"/>
      <c r="BU2344" s="33"/>
    </row>
    <row r="2345" spans="58:73" ht="15">
      <c r="BF2345" s="17"/>
      <c r="BG2345" s="17"/>
      <c r="BH2345" s="17"/>
      <c r="BI2345" s="17"/>
      <c r="BJ2345" s="17"/>
      <c r="BK2345" s="17"/>
      <c r="BL2345" s="33"/>
      <c r="BM2345" s="33"/>
      <c r="BN2345" s="17"/>
      <c r="BO2345" s="17"/>
      <c r="BP2345" s="17"/>
      <c r="BQ2345" s="17"/>
      <c r="BR2345" s="17"/>
      <c r="BS2345" s="17"/>
      <c r="BT2345" s="33"/>
      <c r="BU2345" s="33"/>
    </row>
    <row r="2346" spans="58:73" ht="15">
      <c r="BF2346" s="17"/>
      <c r="BG2346" s="17"/>
      <c r="BH2346" s="17"/>
      <c r="BI2346" s="17"/>
      <c r="BJ2346" s="17"/>
      <c r="BK2346" s="17"/>
      <c r="BL2346" s="33"/>
      <c r="BM2346" s="33"/>
      <c r="BN2346" s="17"/>
      <c r="BO2346" s="17"/>
      <c r="BP2346" s="17"/>
      <c r="BQ2346" s="17"/>
      <c r="BR2346" s="17"/>
      <c r="BS2346" s="17"/>
      <c r="BT2346" s="33"/>
      <c r="BU2346" s="33"/>
    </row>
    <row r="2347" spans="58:73" ht="15">
      <c r="BF2347" s="17"/>
      <c r="BG2347" s="17"/>
      <c r="BH2347" s="17"/>
      <c r="BI2347" s="17"/>
      <c r="BJ2347" s="17"/>
      <c r="BK2347" s="17"/>
      <c r="BL2347" s="33"/>
      <c r="BM2347" s="33"/>
      <c r="BN2347" s="17"/>
      <c r="BO2347" s="17"/>
      <c r="BP2347" s="17"/>
      <c r="BQ2347" s="17"/>
      <c r="BR2347" s="17"/>
      <c r="BS2347" s="17"/>
      <c r="BT2347" s="33"/>
      <c r="BU2347" s="33"/>
    </row>
    <row r="2348" spans="58:73" ht="15">
      <c r="BF2348" s="17"/>
      <c r="BG2348" s="17"/>
      <c r="BH2348" s="17"/>
      <c r="BI2348" s="17"/>
      <c r="BJ2348" s="17"/>
      <c r="BK2348" s="17"/>
      <c r="BL2348" s="33"/>
      <c r="BM2348" s="33"/>
      <c r="BN2348" s="17"/>
      <c r="BO2348" s="17"/>
      <c r="BP2348" s="17"/>
      <c r="BQ2348" s="17"/>
      <c r="BR2348" s="17"/>
      <c r="BS2348" s="17"/>
      <c r="BT2348" s="33"/>
      <c r="BU2348" s="33"/>
    </row>
    <row r="2349" spans="58:73" ht="15">
      <c r="BF2349" s="17"/>
      <c r="BG2349" s="17"/>
      <c r="BH2349" s="17"/>
      <c r="BI2349" s="17"/>
      <c r="BJ2349" s="17"/>
      <c r="BK2349" s="17"/>
      <c r="BL2349" s="33"/>
      <c r="BM2349" s="33"/>
      <c r="BN2349" s="17"/>
      <c r="BO2349" s="17"/>
      <c r="BP2349" s="17"/>
      <c r="BQ2349" s="17"/>
      <c r="BR2349" s="17"/>
      <c r="BS2349" s="17"/>
      <c r="BT2349" s="33"/>
      <c r="BU2349" s="33"/>
    </row>
    <row r="2350" spans="58:73" ht="15">
      <c r="BF2350" s="17"/>
      <c r="BG2350" s="17"/>
      <c r="BH2350" s="17"/>
      <c r="BI2350" s="17"/>
      <c r="BJ2350" s="17"/>
      <c r="BK2350" s="17"/>
      <c r="BL2350" s="33"/>
      <c r="BM2350" s="33"/>
      <c r="BN2350" s="17"/>
      <c r="BO2350" s="17"/>
      <c r="BP2350" s="17"/>
      <c r="BQ2350" s="17"/>
      <c r="BR2350" s="17"/>
      <c r="BS2350" s="17"/>
      <c r="BT2350" s="33"/>
      <c r="BU2350" s="33"/>
    </row>
    <row r="2351" spans="58:73" ht="15">
      <c r="BF2351" s="17"/>
      <c r="BG2351" s="17"/>
      <c r="BH2351" s="17"/>
      <c r="BI2351" s="17"/>
      <c r="BJ2351" s="17"/>
      <c r="BK2351" s="17"/>
      <c r="BL2351" s="33"/>
      <c r="BM2351" s="33"/>
      <c r="BN2351" s="17"/>
      <c r="BO2351" s="17"/>
      <c r="BP2351" s="17"/>
      <c r="BQ2351" s="17"/>
      <c r="BR2351" s="17"/>
      <c r="BS2351" s="17"/>
      <c r="BT2351" s="33"/>
      <c r="BU2351" s="33"/>
    </row>
    <row r="2352" spans="58:73" ht="15">
      <c r="BF2352" s="17"/>
      <c r="BG2352" s="17"/>
      <c r="BH2352" s="17"/>
      <c r="BI2352" s="17"/>
      <c r="BJ2352" s="17"/>
      <c r="BK2352" s="17"/>
      <c r="BL2352" s="33"/>
      <c r="BM2352" s="33"/>
      <c r="BN2352" s="17"/>
      <c r="BO2352" s="17"/>
      <c r="BP2352" s="17"/>
      <c r="BQ2352" s="17"/>
      <c r="BR2352" s="17"/>
      <c r="BS2352" s="17"/>
      <c r="BT2352" s="33"/>
      <c r="BU2352" s="33"/>
    </row>
    <row r="2353" spans="58:73" ht="15">
      <c r="BF2353" s="17"/>
      <c r="BG2353" s="17"/>
      <c r="BH2353" s="17"/>
      <c r="BI2353" s="17"/>
      <c r="BJ2353" s="17"/>
      <c r="BK2353" s="17"/>
      <c r="BL2353" s="33"/>
      <c r="BM2353" s="33"/>
      <c r="BN2353" s="17"/>
      <c r="BO2353" s="17"/>
      <c r="BP2353" s="17"/>
      <c r="BQ2353" s="17"/>
      <c r="BR2353" s="17"/>
      <c r="BS2353" s="17"/>
      <c r="BT2353" s="33"/>
      <c r="BU2353" s="33"/>
    </row>
    <row r="2354" spans="58:73" ht="15">
      <c r="BF2354" s="17"/>
      <c r="BG2354" s="17"/>
      <c r="BH2354" s="17"/>
      <c r="BI2354" s="17"/>
      <c r="BJ2354" s="17"/>
      <c r="BK2354" s="17"/>
      <c r="BL2354" s="33"/>
      <c r="BM2354" s="33"/>
      <c r="BN2354" s="17"/>
      <c r="BO2354" s="17"/>
      <c r="BP2354" s="17"/>
      <c r="BQ2354" s="17"/>
      <c r="BR2354" s="17"/>
      <c r="BS2354" s="17"/>
      <c r="BT2354" s="33"/>
      <c r="BU2354" s="33"/>
    </row>
    <row r="2355" spans="58:73" ht="15">
      <c r="BF2355" s="17"/>
      <c r="BG2355" s="17"/>
      <c r="BH2355" s="17"/>
      <c r="BI2355" s="17"/>
      <c r="BJ2355" s="17"/>
      <c r="BK2355" s="17"/>
      <c r="BL2355" s="33"/>
      <c r="BM2355" s="33"/>
      <c r="BN2355" s="17"/>
      <c r="BO2355" s="17"/>
      <c r="BP2355" s="17"/>
      <c r="BQ2355" s="17"/>
      <c r="BR2355" s="17"/>
      <c r="BS2355" s="17"/>
      <c r="BT2355" s="33"/>
      <c r="BU2355" s="33"/>
    </row>
    <row r="2356" spans="58:73" ht="15">
      <c r="BF2356" s="17"/>
      <c r="BG2356" s="17"/>
      <c r="BH2356" s="17"/>
      <c r="BI2356" s="17"/>
      <c r="BJ2356" s="17"/>
      <c r="BK2356" s="17"/>
      <c r="BL2356" s="33"/>
      <c r="BM2356" s="33"/>
      <c r="BN2356" s="17"/>
      <c r="BO2356" s="17"/>
      <c r="BP2356" s="17"/>
      <c r="BQ2356" s="17"/>
      <c r="BR2356" s="17"/>
      <c r="BS2356" s="17"/>
      <c r="BT2356" s="33"/>
      <c r="BU2356" s="33"/>
    </row>
    <row r="2357" spans="58:73" ht="15">
      <c r="BF2357" s="17"/>
      <c r="BG2357" s="17"/>
      <c r="BH2357" s="17"/>
      <c r="BI2357" s="17"/>
      <c r="BJ2357" s="17"/>
      <c r="BK2357" s="17"/>
      <c r="BL2357" s="33"/>
      <c r="BM2357" s="33"/>
      <c r="BN2357" s="17"/>
      <c r="BO2357" s="17"/>
      <c r="BP2357" s="17"/>
      <c r="BQ2357" s="17"/>
      <c r="BR2357" s="17"/>
      <c r="BS2357" s="17"/>
      <c r="BT2357" s="33"/>
      <c r="BU2357" s="33"/>
    </row>
    <row r="2358" spans="58:73" ht="15">
      <c r="BF2358" s="17"/>
      <c r="BG2358" s="17"/>
      <c r="BH2358" s="17"/>
      <c r="BI2358" s="17"/>
      <c r="BJ2358" s="17"/>
      <c r="BK2358" s="17"/>
      <c r="BL2358" s="33"/>
      <c r="BM2358" s="33"/>
      <c r="BN2358" s="17"/>
      <c r="BO2358" s="17"/>
      <c r="BP2358" s="17"/>
      <c r="BQ2358" s="17"/>
      <c r="BR2358" s="17"/>
      <c r="BS2358" s="17"/>
      <c r="BT2358" s="33"/>
      <c r="BU2358" s="33"/>
    </row>
    <row r="2359" spans="58:73" ht="15">
      <c r="BF2359" s="17"/>
      <c r="BG2359" s="17"/>
      <c r="BH2359" s="17"/>
      <c r="BI2359" s="17"/>
      <c r="BJ2359" s="17"/>
      <c r="BK2359" s="17"/>
      <c r="BL2359" s="33"/>
      <c r="BM2359" s="33"/>
      <c r="BN2359" s="17"/>
      <c r="BO2359" s="17"/>
      <c r="BP2359" s="17"/>
      <c r="BQ2359" s="17"/>
      <c r="BR2359" s="17"/>
      <c r="BS2359" s="17"/>
      <c r="BT2359" s="33"/>
      <c r="BU2359" s="33"/>
    </row>
    <row r="2360" spans="58:73" ht="15">
      <c r="BF2360" s="17"/>
      <c r="BG2360" s="17"/>
      <c r="BH2360" s="17"/>
      <c r="BI2360" s="17"/>
      <c r="BJ2360" s="17"/>
      <c r="BK2360" s="17"/>
      <c r="BL2360" s="33"/>
      <c r="BM2360" s="33"/>
      <c r="BN2360" s="17"/>
      <c r="BO2360" s="17"/>
      <c r="BP2360" s="17"/>
      <c r="BQ2360" s="17"/>
      <c r="BR2360" s="17"/>
      <c r="BS2360" s="17"/>
      <c r="BT2360" s="33"/>
      <c r="BU2360" s="33"/>
    </row>
    <row r="2361" spans="58:73" ht="15">
      <c r="BF2361" s="17"/>
      <c r="BG2361" s="17"/>
      <c r="BH2361" s="17"/>
      <c r="BI2361" s="17"/>
      <c r="BJ2361" s="17"/>
      <c r="BK2361" s="17"/>
      <c r="BL2361" s="33"/>
      <c r="BM2361" s="33"/>
      <c r="BN2361" s="17"/>
      <c r="BO2361" s="17"/>
      <c r="BP2361" s="17"/>
      <c r="BQ2361" s="17"/>
      <c r="BR2361" s="17"/>
      <c r="BS2361" s="17"/>
      <c r="BT2361" s="33"/>
      <c r="BU2361" s="33"/>
    </row>
    <row r="2362" spans="58:73" ht="15">
      <c r="BF2362" s="17"/>
      <c r="BG2362" s="17"/>
      <c r="BH2362" s="17"/>
      <c r="BI2362" s="17"/>
      <c r="BJ2362" s="17"/>
      <c r="BK2362" s="17"/>
      <c r="BL2362" s="33"/>
      <c r="BM2362" s="33"/>
      <c r="BN2362" s="17"/>
      <c r="BO2362" s="17"/>
      <c r="BP2362" s="17"/>
      <c r="BQ2362" s="17"/>
      <c r="BR2362" s="17"/>
      <c r="BS2362" s="17"/>
      <c r="BT2362" s="33"/>
      <c r="BU2362" s="33"/>
    </row>
    <row r="2363" spans="58:73" ht="15">
      <c r="BF2363" s="17"/>
      <c r="BG2363" s="17"/>
      <c r="BH2363" s="17"/>
      <c r="BI2363" s="17"/>
      <c r="BJ2363" s="17"/>
      <c r="BK2363" s="17"/>
      <c r="BL2363" s="33"/>
      <c r="BM2363" s="33"/>
      <c r="BN2363" s="17"/>
      <c r="BO2363" s="17"/>
      <c r="BP2363" s="17"/>
      <c r="BQ2363" s="17"/>
      <c r="BR2363" s="17"/>
      <c r="BS2363" s="17"/>
      <c r="BT2363" s="33"/>
      <c r="BU2363" s="33"/>
    </row>
    <row r="2364" spans="58:73" ht="15">
      <c r="BF2364" s="17"/>
      <c r="BG2364" s="17"/>
      <c r="BH2364" s="17"/>
      <c r="BI2364" s="17"/>
      <c r="BJ2364" s="17"/>
      <c r="BK2364" s="17"/>
      <c r="BL2364" s="33"/>
      <c r="BM2364" s="33"/>
      <c r="BN2364" s="17"/>
      <c r="BO2364" s="17"/>
      <c r="BP2364" s="17"/>
      <c r="BQ2364" s="17"/>
      <c r="BR2364" s="17"/>
      <c r="BS2364" s="17"/>
      <c r="BT2364" s="33"/>
      <c r="BU2364" s="33"/>
    </row>
    <row r="2365" spans="58:73" ht="15">
      <c r="BF2365" s="17"/>
      <c r="BG2365" s="17"/>
      <c r="BH2365" s="17"/>
      <c r="BI2365" s="17"/>
      <c r="BJ2365" s="17"/>
      <c r="BK2365" s="17"/>
      <c r="BL2365" s="33"/>
      <c r="BM2365" s="33"/>
      <c r="BN2365" s="17"/>
      <c r="BO2365" s="17"/>
      <c r="BP2365" s="17"/>
      <c r="BQ2365" s="17"/>
      <c r="BR2365" s="17"/>
      <c r="BS2365" s="17"/>
      <c r="BT2365" s="33"/>
      <c r="BU2365" s="33"/>
    </row>
    <row r="2366" spans="58:73" ht="15">
      <c r="BF2366" s="17"/>
      <c r="BG2366" s="17"/>
      <c r="BH2366" s="17"/>
      <c r="BI2366" s="17"/>
      <c r="BJ2366" s="17"/>
      <c r="BK2366" s="17"/>
      <c r="BL2366" s="33"/>
      <c r="BM2366" s="33"/>
      <c r="BN2366" s="17"/>
      <c r="BO2366" s="17"/>
      <c r="BP2366" s="17"/>
      <c r="BQ2366" s="17"/>
      <c r="BR2366" s="17"/>
      <c r="BS2366" s="17"/>
      <c r="BT2366" s="33"/>
      <c r="BU2366" s="33"/>
    </row>
    <row r="2367" spans="58:73" ht="15">
      <c r="BF2367" s="17"/>
      <c r="BG2367" s="17"/>
      <c r="BH2367" s="17"/>
      <c r="BI2367" s="17"/>
      <c r="BJ2367" s="17"/>
      <c r="BK2367" s="17"/>
      <c r="BL2367" s="33"/>
      <c r="BM2367" s="33"/>
      <c r="BN2367" s="17"/>
      <c r="BO2367" s="17"/>
      <c r="BP2367" s="17"/>
      <c r="BQ2367" s="17"/>
      <c r="BR2367" s="17"/>
      <c r="BS2367" s="17"/>
      <c r="BT2367" s="33"/>
      <c r="BU2367" s="33"/>
    </row>
    <row r="2368" spans="58:73" ht="15">
      <c r="BF2368" s="17"/>
      <c r="BG2368" s="17"/>
      <c r="BH2368" s="17"/>
      <c r="BI2368" s="17"/>
      <c r="BJ2368" s="17"/>
      <c r="BK2368" s="17"/>
      <c r="BL2368" s="33"/>
      <c r="BM2368" s="33"/>
      <c r="BN2368" s="17"/>
      <c r="BO2368" s="17"/>
      <c r="BP2368" s="17"/>
      <c r="BQ2368" s="17"/>
      <c r="BR2368" s="17"/>
      <c r="BS2368" s="17"/>
      <c r="BT2368" s="33"/>
      <c r="BU2368" s="33"/>
    </row>
    <row r="2369" spans="58:73" ht="15">
      <c r="BF2369" s="17"/>
      <c r="BG2369" s="17"/>
      <c r="BH2369" s="17"/>
      <c r="BI2369" s="17"/>
      <c r="BJ2369" s="17"/>
      <c r="BK2369" s="17"/>
      <c r="BL2369" s="33"/>
      <c r="BM2369" s="33"/>
      <c r="BN2369" s="17"/>
      <c r="BO2369" s="17"/>
      <c r="BP2369" s="17"/>
      <c r="BQ2369" s="17"/>
      <c r="BR2369" s="17"/>
      <c r="BS2369" s="17"/>
      <c r="BT2369" s="33"/>
      <c r="BU2369" s="33"/>
    </row>
    <row r="2370" spans="58:73" ht="15">
      <c r="BF2370" s="17"/>
      <c r="BG2370" s="17"/>
      <c r="BH2370" s="17"/>
      <c r="BI2370" s="17"/>
      <c r="BJ2370" s="17"/>
      <c r="BK2370" s="17"/>
      <c r="BL2370" s="33"/>
      <c r="BM2370" s="33"/>
      <c r="BN2370" s="17"/>
      <c r="BO2370" s="17"/>
      <c r="BP2370" s="17"/>
      <c r="BQ2370" s="17"/>
      <c r="BR2370" s="17"/>
      <c r="BS2370" s="17"/>
      <c r="BT2370" s="33"/>
      <c r="BU2370" s="33"/>
    </row>
    <row r="2371" spans="58:73" ht="15">
      <c r="BF2371" s="17"/>
      <c r="BG2371" s="17"/>
      <c r="BH2371" s="17"/>
      <c r="BI2371" s="17"/>
      <c r="BJ2371" s="17"/>
      <c r="BK2371" s="17"/>
      <c r="BL2371" s="33"/>
      <c r="BM2371" s="33"/>
      <c r="BN2371" s="17"/>
      <c r="BO2371" s="17"/>
      <c r="BP2371" s="17"/>
      <c r="BQ2371" s="17"/>
      <c r="BR2371" s="17"/>
      <c r="BS2371" s="17"/>
      <c r="BT2371" s="33"/>
      <c r="BU2371" s="33"/>
    </row>
    <row r="2372" spans="58:73" ht="15">
      <c r="BF2372" s="17"/>
      <c r="BG2372" s="17"/>
      <c r="BH2372" s="17"/>
      <c r="BI2372" s="17"/>
      <c r="BJ2372" s="17"/>
      <c r="BK2372" s="17"/>
      <c r="BL2372" s="33"/>
      <c r="BM2372" s="33"/>
      <c r="BN2372" s="17"/>
      <c r="BO2372" s="17"/>
      <c r="BP2372" s="17"/>
      <c r="BQ2372" s="17"/>
      <c r="BR2372" s="17"/>
      <c r="BS2372" s="17"/>
      <c r="BT2372" s="33"/>
      <c r="BU2372" s="33"/>
    </row>
    <row r="2373" spans="58:73" ht="15">
      <c r="BF2373" s="17"/>
      <c r="BG2373" s="17"/>
      <c r="BH2373" s="17"/>
      <c r="BI2373" s="17"/>
      <c r="BJ2373" s="17"/>
      <c r="BK2373" s="17"/>
      <c r="BL2373" s="33"/>
      <c r="BM2373" s="33"/>
      <c r="BN2373" s="17"/>
      <c r="BO2373" s="17"/>
      <c r="BP2373" s="17"/>
      <c r="BQ2373" s="17"/>
      <c r="BR2373" s="17"/>
      <c r="BS2373" s="17"/>
      <c r="BT2373" s="33"/>
      <c r="BU2373" s="33"/>
    </row>
    <row r="2374" spans="58:73" ht="15">
      <c r="BF2374" s="17"/>
      <c r="BG2374" s="17"/>
      <c r="BH2374" s="17"/>
      <c r="BI2374" s="17"/>
      <c r="BJ2374" s="17"/>
      <c r="BK2374" s="17"/>
      <c r="BL2374" s="33"/>
      <c r="BM2374" s="33"/>
      <c r="BN2374" s="17"/>
      <c r="BO2374" s="17"/>
      <c r="BP2374" s="17"/>
      <c r="BQ2374" s="17"/>
      <c r="BR2374" s="17"/>
      <c r="BS2374" s="17"/>
      <c r="BT2374" s="33"/>
      <c r="BU2374" s="33"/>
    </row>
    <row r="2375" spans="58:73" ht="15">
      <c r="BF2375" s="17"/>
      <c r="BG2375" s="17"/>
      <c r="BH2375" s="17"/>
      <c r="BI2375" s="17"/>
      <c r="BJ2375" s="17"/>
      <c r="BK2375" s="17"/>
      <c r="BL2375" s="33"/>
      <c r="BM2375" s="33"/>
      <c r="BN2375" s="17"/>
      <c r="BO2375" s="17"/>
      <c r="BP2375" s="17"/>
      <c r="BQ2375" s="17"/>
      <c r="BR2375" s="17"/>
      <c r="BS2375" s="17"/>
      <c r="BT2375" s="33"/>
      <c r="BU2375" s="33"/>
    </row>
    <row r="2376" spans="58:73" ht="15">
      <c r="BF2376" s="17"/>
      <c r="BG2376" s="17"/>
      <c r="BH2376" s="17"/>
      <c r="BI2376" s="17"/>
      <c r="BJ2376" s="17"/>
      <c r="BK2376" s="17"/>
      <c r="BL2376" s="33"/>
      <c r="BM2376" s="33"/>
      <c r="BN2376" s="17"/>
      <c r="BO2376" s="17"/>
      <c r="BP2376" s="17"/>
      <c r="BQ2376" s="17"/>
      <c r="BR2376" s="17"/>
      <c r="BS2376" s="17"/>
      <c r="BT2376" s="33"/>
      <c r="BU2376" s="33"/>
    </row>
    <row r="2377" spans="58:73" ht="15">
      <c r="BF2377" s="17"/>
      <c r="BG2377" s="17"/>
      <c r="BH2377" s="17"/>
      <c r="BI2377" s="17"/>
      <c r="BJ2377" s="17"/>
      <c r="BK2377" s="17"/>
      <c r="BL2377" s="33"/>
      <c r="BM2377" s="33"/>
      <c r="BN2377" s="17"/>
      <c r="BO2377" s="17"/>
      <c r="BP2377" s="17"/>
      <c r="BQ2377" s="17"/>
      <c r="BR2377" s="17"/>
      <c r="BS2377" s="17"/>
      <c r="BT2377" s="33"/>
      <c r="BU2377" s="33"/>
    </row>
    <row r="2378" spans="58:73" ht="15">
      <c r="BF2378" s="17"/>
      <c r="BG2378" s="17"/>
      <c r="BH2378" s="17"/>
      <c r="BI2378" s="17"/>
      <c r="BJ2378" s="17"/>
      <c r="BK2378" s="17"/>
      <c r="BL2378" s="33"/>
      <c r="BM2378" s="33"/>
      <c r="BN2378" s="17"/>
      <c r="BO2378" s="17"/>
      <c r="BP2378" s="17"/>
      <c r="BQ2378" s="17"/>
      <c r="BR2378" s="17"/>
      <c r="BS2378" s="17"/>
      <c r="BT2378" s="33"/>
      <c r="BU2378" s="33"/>
    </row>
    <row r="2379" spans="58:73" ht="15">
      <c r="BF2379" s="17"/>
      <c r="BG2379" s="17"/>
      <c r="BH2379" s="17"/>
      <c r="BI2379" s="17"/>
      <c r="BJ2379" s="17"/>
      <c r="BK2379" s="17"/>
      <c r="BL2379" s="33"/>
      <c r="BM2379" s="33"/>
      <c r="BN2379" s="17"/>
      <c r="BO2379" s="17"/>
      <c r="BP2379" s="17"/>
      <c r="BQ2379" s="17"/>
      <c r="BR2379" s="17"/>
      <c r="BS2379" s="17"/>
      <c r="BT2379" s="33"/>
      <c r="BU2379" s="33"/>
    </row>
    <row r="2380" spans="58:73" ht="15">
      <c r="BF2380" s="17"/>
      <c r="BG2380" s="17"/>
      <c r="BH2380" s="17"/>
      <c r="BI2380" s="17"/>
      <c r="BJ2380" s="17"/>
      <c r="BK2380" s="17"/>
      <c r="BL2380" s="33"/>
      <c r="BM2380" s="33"/>
      <c r="BN2380" s="17"/>
      <c r="BO2380" s="17"/>
      <c r="BP2380" s="17"/>
      <c r="BQ2380" s="17"/>
      <c r="BR2380" s="17"/>
      <c r="BS2380" s="17"/>
      <c r="BT2380" s="33"/>
      <c r="BU2380" s="33"/>
    </row>
    <row r="2381" spans="58:73" ht="15">
      <c r="BF2381" s="17"/>
      <c r="BG2381" s="17"/>
      <c r="BH2381" s="17"/>
      <c r="BI2381" s="17"/>
      <c r="BJ2381" s="17"/>
      <c r="BK2381" s="17"/>
      <c r="BL2381" s="33"/>
      <c r="BM2381" s="33"/>
      <c r="BN2381" s="17"/>
      <c r="BO2381" s="17"/>
      <c r="BP2381" s="17"/>
      <c r="BQ2381" s="17"/>
      <c r="BR2381" s="17"/>
      <c r="BS2381" s="17"/>
      <c r="BT2381" s="33"/>
      <c r="BU2381" s="33"/>
    </row>
    <row r="2382" spans="58:73" ht="15">
      <c r="BF2382" s="17"/>
      <c r="BG2382" s="17"/>
      <c r="BH2382" s="17"/>
      <c r="BI2382" s="17"/>
      <c r="BJ2382" s="17"/>
      <c r="BK2382" s="17"/>
      <c r="BL2382" s="33"/>
      <c r="BM2382" s="33"/>
      <c r="BN2382" s="17"/>
      <c r="BO2382" s="17"/>
      <c r="BP2382" s="17"/>
      <c r="BQ2382" s="17"/>
      <c r="BR2382" s="17"/>
      <c r="BS2382" s="17"/>
      <c r="BT2382" s="33"/>
      <c r="BU2382" s="33"/>
    </row>
    <row r="2383" spans="58:73" ht="15">
      <c r="BF2383" s="17"/>
      <c r="BG2383" s="17"/>
      <c r="BH2383" s="17"/>
      <c r="BI2383" s="17"/>
      <c r="BJ2383" s="17"/>
      <c r="BK2383" s="17"/>
      <c r="BL2383" s="33"/>
      <c r="BM2383" s="33"/>
      <c r="BN2383" s="17"/>
      <c r="BO2383" s="17"/>
      <c r="BP2383" s="17"/>
      <c r="BQ2383" s="17"/>
      <c r="BR2383" s="17"/>
      <c r="BS2383" s="17"/>
      <c r="BT2383" s="33"/>
      <c r="BU2383" s="33"/>
    </row>
    <row r="2384" spans="58:73" ht="15">
      <c r="BF2384" s="17"/>
      <c r="BG2384" s="17"/>
      <c r="BH2384" s="17"/>
      <c r="BI2384" s="17"/>
      <c r="BJ2384" s="17"/>
      <c r="BK2384" s="17"/>
      <c r="BL2384" s="33"/>
      <c r="BM2384" s="33"/>
      <c r="BN2384" s="17"/>
      <c r="BO2384" s="17"/>
      <c r="BP2384" s="17"/>
      <c r="BQ2384" s="17"/>
      <c r="BR2384" s="17"/>
      <c r="BS2384" s="17"/>
      <c r="BT2384" s="33"/>
      <c r="BU2384" s="33"/>
    </row>
    <row r="2385" spans="58:73" ht="15">
      <c r="BF2385" s="17"/>
      <c r="BG2385" s="17"/>
      <c r="BH2385" s="17"/>
      <c r="BI2385" s="17"/>
      <c r="BJ2385" s="17"/>
      <c r="BK2385" s="17"/>
      <c r="BL2385" s="33"/>
      <c r="BM2385" s="33"/>
      <c r="BN2385" s="17"/>
      <c r="BO2385" s="17"/>
      <c r="BP2385" s="17"/>
      <c r="BQ2385" s="17"/>
      <c r="BR2385" s="17"/>
      <c r="BS2385" s="17"/>
      <c r="BT2385" s="33"/>
      <c r="BU2385" s="33"/>
    </row>
    <row r="2386" spans="58:73" ht="15">
      <c r="BF2386" s="17"/>
      <c r="BG2386" s="17"/>
      <c r="BH2386" s="17"/>
      <c r="BI2386" s="17"/>
      <c r="BJ2386" s="17"/>
      <c r="BK2386" s="17"/>
      <c r="BL2386" s="33"/>
      <c r="BM2386" s="33"/>
      <c r="BN2386" s="17"/>
      <c r="BO2386" s="17"/>
      <c r="BP2386" s="17"/>
      <c r="BQ2386" s="17"/>
      <c r="BR2386" s="17"/>
      <c r="BS2386" s="17"/>
      <c r="BT2386" s="33"/>
      <c r="BU2386" s="33"/>
    </row>
    <row r="2387" spans="58:73" ht="15">
      <c r="BF2387" s="17"/>
      <c r="BG2387" s="17"/>
      <c r="BH2387" s="17"/>
      <c r="BI2387" s="17"/>
      <c r="BJ2387" s="17"/>
      <c r="BK2387" s="17"/>
      <c r="BL2387" s="33"/>
      <c r="BM2387" s="33"/>
      <c r="BN2387" s="17"/>
      <c r="BO2387" s="17"/>
      <c r="BP2387" s="17"/>
      <c r="BQ2387" s="17"/>
      <c r="BR2387" s="17"/>
      <c r="BS2387" s="17"/>
      <c r="BT2387" s="33"/>
      <c r="BU2387" s="33"/>
    </row>
    <row r="2388" spans="58:73" ht="15">
      <c r="BF2388" s="17"/>
      <c r="BG2388" s="17"/>
      <c r="BH2388" s="17"/>
      <c r="BI2388" s="17"/>
      <c r="BJ2388" s="17"/>
      <c r="BK2388" s="17"/>
      <c r="BL2388" s="33"/>
      <c r="BM2388" s="33"/>
      <c r="BN2388" s="17"/>
      <c r="BO2388" s="17"/>
      <c r="BP2388" s="17"/>
      <c r="BQ2388" s="17"/>
      <c r="BR2388" s="17"/>
      <c r="BS2388" s="17"/>
      <c r="BT2388" s="33"/>
      <c r="BU2388" s="33"/>
    </row>
    <row r="2389" spans="58:73" ht="15">
      <c r="BF2389" s="17"/>
      <c r="BG2389" s="17"/>
      <c r="BH2389" s="17"/>
      <c r="BI2389" s="17"/>
      <c r="BJ2389" s="17"/>
      <c r="BK2389" s="17"/>
      <c r="BL2389" s="33"/>
      <c r="BM2389" s="33"/>
      <c r="BN2389" s="17"/>
      <c r="BO2389" s="17"/>
      <c r="BP2389" s="17"/>
      <c r="BQ2389" s="17"/>
      <c r="BR2389" s="17"/>
      <c r="BS2389" s="17"/>
      <c r="BT2389" s="33"/>
      <c r="BU2389" s="33"/>
    </row>
    <row r="2390" spans="58:73" ht="15">
      <c r="BF2390" s="17"/>
      <c r="BG2390" s="17"/>
      <c r="BH2390" s="17"/>
      <c r="BI2390" s="17"/>
      <c r="BJ2390" s="17"/>
      <c r="BK2390" s="17"/>
      <c r="BL2390" s="33"/>
      <c r="BM2390" s="33"/>
      <c r="BN2390" s="17"/>
      <c r="BO2390" s="17"/>
      <c r="BP2390" s="17"/>
      <c r="BQ2390" s="17"/>
      <c r="BR2390" s="17"/>
      <c r="BS2390" s="17"/>
      <c r="BT2390" s="33"/>
      <c r="BU2390" s="33"/>
    </row>
    <row r="2391" spans="58:73" ht="15">
      <c r="BF2391" s="17"/>
      <c r="BG2391" s="17"/>
      <c r="BH2391" s="17"/>
      <c r="BI2391" s="17"/>
      <c r="BJ2391" s="17"/>
      <c r="BK2391" s="17"/>
      <c r="BL2391" s="33"/>
      <c r="BM2391" s="33"/>
      <c r="BN2391" s="17"/>
      <c r="BO2391" s="17"/>
      <c r="BP2391" s="17"/>
      <c r="BQ2391" s="17"/>
      <c r="BR2391" s="17"/>
      <c r="BS2391" s="17"/>
      <c r="BT2391" s="33"/>
      <c r="BU2391" s="33"/>
    </row>
    <row r="2392" spans="58:73" ht="15">
      <c r="BF2392" s="17"/>
      <c r="BG2392" s="17"/>
      <c r="BH2392" s="17"/>
      <c r="BI2392" s="17"/>
      <c r="BJ2392" s="17"/>
      <c r="BK2392" s="17"/>
      <c r="BL2392" s="33"/>
      <c r="BM2392" s="33"/>
      <c r="BN2392" s="17"/>
      <c r="BO2392" s="17"/>
      <c r="BP2392" s="17"/>
      <c r="BQ2392" s="17"/>
      <c r="BR2392" s="17"/>
      <c r="BS2392" s="17"/>
      <c r="BT2392" s="33"/>
      <c r="BU2392" s="33"/>
    </row>
    <row r="2393" spans="58:73" ht="15">
      <c r="BF2393" s="17"/>
      <c r="BG2393" s="17"/>
      <c r="BH2393" s="17"/>
      <c r="BI2393" s="17"/>
      <c r="BJ2393" s="17"/>
      <c r="BK2393" s="17"/>
      <c r="BL2393" s="33"/>
      <c r="BM2393" s="33"/>
      <c r="BN2393" s="17"/>
      <c r="BO2393" s="17"/>
      <c r="BP2393" s="17"/>
      <c r="BQ2393" s="17"/>
      <c r="BR2393" s="17"/>
      <c r="BS2393" s="17"/>
      <c r="BT2393" s="33"/>
      <c r="BU2393" s="33"/>
    </row>
    <row r="2394" spans="58:73" ht="15">
      <c r="BF2394" s="17"/>
      <c r="BG2394" s="17"/>
      <c r="BH2394" s="17"/>
      <c r="BI2394" s="17"/>
      <c r="BJ2394" s="17"/>
      <c r="BK2394" s="17"/>
      <c r="BL2394" s="33"/>
      <c r="BM2394" s="33"/>
      <c r="BN2394" s="17"/>
      <c r="BO2394" s="17"/>
      <c r="BP2394" s="17"/>
      <c r="BQ2394" s="17"/>
      <c r="BR2394" s="17"/>
      <c r="BS2394" s="17"/>
      <c r="BT2394" s="33"/>
      <c r="BU2394" s="33"/>
    </row>
    <row r="2395" spans="58:73" ht="15">
      <c r="BF2395" s="17"/>
      <c r="BG2395" s="17"/>
      <c r="BH2395" s="17"/>
      <c r="BI2395" s="17"/>
      <c r="BJ2395" s="17"/>
      <c r="BK2395" s="17"/>
      <c r="BL2395" s="33"/>
      <c r="BM2395" s="33"/>
      <c r="BN2395" s="17"/>
      <c r="BO2395" s="17"/>
      <c r="BP2395" s="17"/>
      <c r="BQ2395" s="17"/>
      <c r="BR2395" s="17"/>
      <c r="BS2395" s="17"/>
      <c r="BT2395" s="33"/>
      <c r="BU2395" s="33"/>
    </row>
    <row r="2396" spans="58:73" ht="15">
      <c r="BF2396" s="17"/>
      <c r="BG2396" s="17"/>
      <c r="BH2396" s="17"/>
      <c r="BI2396" s="17"/>
      <c r="BJ2396" s="17"/>
      <c r="BK2396" s="17"/>
      <c r="BL2396" s="33"/>
      <c r="BM2396" s="33"/>
      <c r="BN2396" s="17"/>
      <c r="BO2396" s="17"/>
      <c r="BP2396" s="17"/>
      <c r="BQ2396" s="17"/>
      <c r="BR2396" s="17"/>
      <c r="BS2396" s="17"/>
      <c r="BT2396" s="33"/>
      <c r="BU2396" s="33"/>
    </row>
    <row r="2397" spans="58:73" ht="15">
      <c r="BF2397" s="17"/>
      <c r="BG2397" s="17"/>
      <c r="BH2397" s="17"/>
      <c r="BI2397" s="17"/>
      <c r="BJ2397" s="17"/>
      <c r="BK2397" s="17"/>
      <c r="BL2397" s="33"/>
      <c r="BM2397" s="33"/>
      <c r="BN2397" s="17"/>
      <c r="BO2397" s="17"/>
      <c r="BP2397" s="17"/>
      <c r="BQ2397" s="17"/>
      <c r="BR2397" s="17"/>
      <c r="BS2397" s="17"/>
      <c r="BT2397" s="33"/>
      <c r="BU2397" s="33"/>
    </row>
    <row r="2398" spans="58:73" ht="15">
      <c r="BF2398" s="17"/>
      <c r="BG2398" s="17"/>
      <c r="BH2398" s="17"/>
      <c r="BI2398" s="17"/>
      <c r="BJ2398" s="17"/>
      <c r="BK2398" s="17"/>
      <c r="BL2398" s="33"/>
      <c r="BM2398" s="33"/>
      <c r="BN2398" s="17"/>
      <c r="BO2398" s="17"/>
      <c r="BP2398" s="17"/>
      <c r="BQ2398" s="17"/>
      <c r="BR2398" s="17"/>
      <c r="BS2398" s="17"/>
      <c r="BT2398" s="33"/>
      <c r="BU2398" s="33"/>
    </row>
    <row r="2399" spans="58:73" ht="15">
      <c r="BF2399" s="17"/>
      <c r="BG2399" s="17"/>
      <c r="BH2399" s="17"/>
      <c r="BI2399" s="17"/>
      <c r="BJ2399" s="17"/>
      <c r="BK2399" s="17"/>
      <c r="BL2399" s="33"/>
      <c r="BM2399" s="33"/>
      <c r="BN2399" s="17"/>
      <c r="BO2399" s="17"/>
      <c r="BP2399" s="17"/>
      <c r="BQ2399" s="17"/>
      <c r="BR2399" s="17"/>
      <c r="BS2399" s="17"/>
      <c r="BT2399" s="33"/>
      <c r="BU2399" s="33"/>
    </row>
    <row r="2400" spans="58:73" ht="15">
      <c r="BF2400" s="17"/>
      <c r="BG2400" s="17"/>
      <c r="BH2400" s="17"/>
      <c r="BI2400" s="17"/>
      <c r="BJ2400" s="17"/>
      <c r="BK2400" s="17"/>
      <c r="BL2400" s="33"/>
      <c r="BM2400" s="33"/>
      <c r="BN2400" s="17"/>
      <c r="BO2400" s="17"/>
      <c r="BP2400" s="17"/>
      <c r="BQ2400" s="17"/>
      <c r="BR2400" s="17"/>
      <c r="BS2400" s="17"/>
      <c r="BT2400" s="33"/>
      <c r="BU2400" s="33"/>
    </row>
    <row r="2401" spans="58:73" ht="15">
      <c r="BF2401" s="17"/>
      <c r="BG2401" s="17"/>
      <c r="BH2401" s="17"/>
      <c r="BI2401" s="17"/>
      <c r="BJ2401" s="17"/>
      <c r="BK2401" s="17"/>
      <c r="BL2401" s="33"/>
      <c r="BM2401" s="33"/>
      <c r="BN2401" s="17"/>
      <c r="BO2401" s="17"/>
      <c r="BP2401" s="17"/>
      <c r="BQ2401" s="17"/>
      <c r="BR2401" s="17"/>
      <c r="BS2401" s="17"/>
      <c r="BT2401" s="33"/>
      <c r="BU2401" s="33"/>
    </row>
    <row r="2402" spans="58:73" ht="15">
      <c r="BF2402" s="17"/>
      <c r="BG2402" s="17"/>
      <c r="BH2402" s="17"/>
      <c r="BI2402" s="17"/>
      <c r="BJ2402" s="17"/>
      <c r="BK2402" s="17"/>
      <c r="BL2402" s="33"/>
      <c r="BM2402" s="33"/>
      <c r="BN2402" s="17"/>
      <c r="BO2402" s="17"/>
      <c r="BP2402" s="17"/>
      <c r="BQ2402" s="17"/>
      <c r="BR2402" s="17"/>
      <c r="BS2402" s="17"/>
      <c r="BT2402" s="33"/>
      <c r="BU2402" s="33"/>
    </row>
    <row r="2403" spans="58:73" ht="15">
      <c r="BF2403" s="17"/>
      <c r="BG2403" s="17"/>
      <c r="BH2403" s="17"/>
      <c r="BI2403" s="17"/>
      <c r="BJ2403" s="17"/>
      <c r="BK2403" s="17"/>
      <c r="BL2403" s="33"/>
      <c r="BM2403" s="33"/>
      <c r="BN2403" s="17"/>
      <c r="BO2403" s="17"/>
      <c r="BP2403" s="17"/>
      <c r="BQ2403" s="17"/>
      <c r="BR2403" s="17"/>
      <c r="BS2403" s="17"/>
      <c r="BT2403" s="33"/>
      <c r="BU2403" s="33"/>
    </row>
    <row r="2404" spans="58:73" ht="15">
      <c r="BF2404" s="17"/>
      <c r="BG2404" s="17"/>
      <c r="BH2404" s="17"/>
      <c r="BI2404" s="17"/>
      <c r="BJ2404" s="17"/>
      <c r="BK2404" s="17"/>
      <c r="BL2404" s="33"/>
      <c r="BM2404" s="33"/>
      <c r="BN2404" s="17"/>
      <c r="BO2404" s="17"/>
      <c r="BP2404" s="17"/>
      <c r="BQ2404" s="17"/>
      <c r="BR2404" s="17"/>
      <c r="BS2404" s="17"/>
      <c r="BT2404" s="33"/>
      <c r="BU2404" s="33"/>
    </row>
    <row r="2405" spans="58:73" ht="15">
      <c r="BF2405" s="17"/>
      <c r="BG2405" s="17"/>
      <c r="BH2405" s="17"/>
      <c r="BI2405" s="17"/>
      <c r="BJ2405" s="17"/>
      <c r="BK2405" s="17"/>
      <c r="BL2405" s="33"/>
      <c r="BM2405" s="33"/>
      <c r="BN2405" s="17"/>
      <c r="BO2405" s="17"/>
      <c r="BP2405" s="17"/>
      <c r="BQ2405" s="17"/>
      <c r="BR2405" s="17"/>
      <c r="BS2405" s="17"/>
      <c r="BT2405" s="33"/>
      <c r="BU2405" s="33"/>
    </row>
    <row r="2406" spans="58:73" ht="15">
      <c r="BF2406" s="17"/>
      <c r="BG2406" s="17"/>
      <c r="BH2406" s="17"/>
      <c r="BI2406" s="17"/>
      <c r="BJ2406" s="17"/>
      <c r="BK2406" s="17"/>
      <c r="BL2406" s="33"/>
      <c r="BM2406" s="33"/>
      <c r="BN2406" s="17"/>
      <c r="BO2406" s="17"/>
      <c r="BP2406" s="17"/>
      <c r="BQ2406" s="17"/>
      <c r="BR2406" s="17"/>
      <c r="BS2406" s="17"/>
      <c r="BT2406" s="33"/>
      <c r="BU2406" s="33"/>
    </row>
    <row r="2407" spans="58:73" ht="15">
      <c r="BF2407" s="17"/>
      <c r="BG2407" s="17"/>
      <c r="BH2407" s="17"/>
      <c r="BI2407" s="17"/>
      <c r="BJ2407" s="17"/>
      <c r="BK2407" s="17"/>
      <c r="BL2407" s="33"/>
      <c r="BM2407" s="33"/>
      <c r="BN2407" s="17"/>
      <c r="BO2407" s="17"/>
      <c r="BP2407" s="17"/>
      <c r="BQ2407" s="17"/>
      <c r="BR2407" s="17"/>
      <c r="BS2407" s="17"/>
      <c r="BT2407" s="33"/>
      <c r="BU2407" s="33"/>
    </row>
    <row r="2408" spans="58:73" ht="15">
      <c r="BF2408" s="17"/>
      <c r="BG2408" s="17"/>
      <c r="BH2408" s="17"/>
      <c r="BI2408" s="17"/>
      <c r="BJ2408" s="17"/>
      <c r="BK2408" s="17"/>
      <c r="BL2408" s="33"/>
      <c r="BM2408" s="33"/>
      <c r="BN2408" s="17"/>
      <c r="BO2408" s="17"/>
      <c r="BP2408" s="17"/>
      <c r="BQ2408" s="17"/>
      <c r="BR2408" s="17"/>
      <c r="BS2408" s="17"/>
      <c r="BT2408" s="33"/>
      <c r="BU2408" s="33"/>
    </row>
    <row r="2409" spans="58:73" ht="15">
      <c r="BF2409" s="17"/>
      <c r="BG2409" s="17"/>
      <c r="BH2409" s="17"/>
      <c r="BI2409" s="17"/>
      <c r="BJ2409" s="17"/>
      <c r="BK2409" s="17"/>
      <c r="BL2409" s="33"/>
      <c r="BM2409" s="33"/>
      <c r="BN2409" s="17"/>
      <c r="BO2409" s="17"/>
      <c r="BP2409" s="17"/>
      <c r="BQ2409" s="17"/>
      <c r="BR2409" s="17"/>
      <c r="BS2409" s="17"/>
      <c r="BT2409" s="33"/>
      <c r="BU2409" s="33"/>
    </row>
    <row r="2410" spans="58:73" ht="15">
      <c r="BF2410" s="17"/>
      <c r="BG2410" s="17"/>
      <c r="BH2410" s="17"/>
      <c r="BI2410" s="17"/>
      <c r="BJ2410" s="17"/>
      <c r="BK2410" s="17"/>
      <c r="BL2410" s="33"/>
      <c r="BM2410" s="33"/>
      <c r="BN2410" s="17"/>
      <c r="BO2410" s="17"/>
      <c r="BP2410" s="17"/>
      <c r="BQ2410" s="17"/>
      <c r="BR2410" s="17"/>
      <c r="BS2410" s="17"/>
      <c r="BT2410" s="33"/>
      <c r="BU2410" s="33"/>
    </row>
    <row r="2411" spans="58:73" ht="15">
      <c r="BF2411" s="17"/>
      <c r="BG2411" s="17"/>
      <c r="BH2411" s="17"/>
      <c r="BI2411" s="17"/>
      <c r="BJ2411" s="17"/>
      <c r="BK2411" s="17"/>
      <c r="BL2411" s="33"/>
      <c r="BM2411" s="33"/>
      <c r="BN2411" s="17"/>
      <c r="BO2411" s="17"/>
      <c r="BP2411" s="17"/>
      <c r="BQ2411" s="17"/>
      <c r="BR2411" s="17"/>
      <c r="BS2411" s="17"/>
      <c r="BT2411" s="33"/>
      <c r="BU2411" s="33"/>
    </row>
    <row r="2412" spans="58:73" ht="15">
      <c r="BF2412" s="17"/>
      <c r="BG2412" s="17"/>
      <c r="BH2412" s="17"/>
      <c r="BI2412" s="17"/>
      <c r="BJ2412" s="17"/>
      <c r="BK2412" s="17"/>
      <c r="BL2412" s="33"/>
      <c r="BM2412" s="33"/>
      <c r="BN2412" s="17"/>
      <c r="BO2412" s="17"/>
      <c r="BP2412" s="17"/>
      <c r="BQ2412" s="17"/>
      <c r="BR2412" s="17"/>
      <c r="BS2412" s="17"/>
      <c r="BT2412" s="33"/>
      <c r="BU2412" s="33"/>
    </row>
    <row r="2413" spans="58:73" ht="15">
      <c r="BF2413" s="17"/>
      <c r="BG2413" s="17"/>
      <c r="BH2413" s="17"/>
      <c r="BI2413" s="17"/>
      <c r="BJ2413" s="17"/>
      <c r="BK2413" s="17"/>
      <c r="BL2413" s="33"/>
      <c r="BM2413" s="33"/>
      <c r="BN2413" s="17"/>
      <c r="BO2413" s="17"/>
      <c r="BP2413" s="17"/>
      <c r="BQ2413" s="17"/>
      <c r="BR2413" s="17"/>
      <c r="BS2413" s="17"/>
      <c r="BT2413" s="33"/>
      <c r="BU2413" s="33"/>
    </row>
    <row r="2414" spans="58:73" ht="15">
      <c r="BF2414" s="17"/>
      <c r="BG2414" s="17"/>
      <c r="BH2414" s="17"/>
      <c r="BI2414" s="17"/>
      <c r="BJ2414" s="17"/>
      <c r="BK2414" s="17"/>
      <c r="BL2414" s="33"/>
      <c r="BM2414" s="33"/>
      <c r="BN2414" s="17"/>
      <c r="BO2414" s="17"/>
      <c r="BP2414" s="17"/>
      <c r="BQ2414" s="17"/>
      <c r="BR2414" s="17"/>
      <c r="BS2414" s="17"/>
      <c r="BT2414" s="33"/>
      <c r="BU2414" s="33"/>
    </row>
    <row r="2415" spans="58:73" ht="15">
      <c r="BF2415" s="17"/>
      <c r="BG2415" s="17"/>
      <c r="BH2415" s="17"/>
      <c r="BI2415" s="17"/>
      <c r="BJ2415" s="17"/>
      <c r="BK2415" s="17"/>
      <c r="BL2415" s="33"/>
      <c r="BM2415" s="33"/>
      <c r="BN2415" s="17"/>
      <c r="BO2415" s="17"/>
      <c r="BP2415" s="17"/>
      <c r="BQ2415" s="17"/>
      <c r="BR2415" s="17"/>
      <c r="BS2415" s="17"/>
      <c r="BT2415" s="33"/>
      <c r="BU2415" s="33"/>
    </row>
    <row r="2416" spans="58:73" ht="15">
      <c r="BF2416" s="17"/>
      <c r="BG2416" s="17"/>
      <c r="BH2416" s="17"/>
      <c r="BI2416" s="17"/>
      <c r="BJ2416" s="17"/>
      <c r="BK2416" s="17"/>
      <c r="BL2416" s="33"/>
      <c r="BM2416" s="33"/>
      <c r="BN2416" s="17"/>
      <c r="BO2416" s="17"/>
      <c r="BP2416" s="17"/>
      <c r="BQ2416" s="17"/>
      <c r="BR2416" s="17"/>
      <c r="BS2416" s="17"/>
      <c r="BT2416" s="33"/>
      <c r="BU2416" s="33"/>
    </row>
    <row r="2417" spans="58:73" ht="15">
      <c r="BF2417" s="17"/>
      <c r="BG2417" s="17"/>
      <c r="BH2417" s="17"/>
      <c r="BI2417" s="17"/>
      <c r="BJ2417" s="17"/>
      <c r="BK2417" s="17"/>
      <c r="BL2417" s="33"/>
      <c r="BM2417" s="33"/>
      <c r="BN2417" s="17"/>
      <c r="BO2417" s="17"/>
      <c r="BP2417" s="17"/>
      <c r="BQ2417" s="17"/>
      <c r="BR2417" s="17"/>
      <c r="BS2417" s="17"/>
      <c r="BT2417" s="33"/>
      <c r="BU2417" s="33"/>
    </row>
    <row r="2418" spans="58:73" ht="15">
      <c r="BF2418" s="17"/>
      <c r="BG2418" s="17"/>
      <c r="BH2418" s="17"/>
      <c r="BI2418" s="17"/>
      <c r="BJ2418" s="17"/>
      <c r="BK2418" s="17"/>
      <c r="BL2418" s="33"/>
      <c r="BM2418" s="33"/>
      <c r="BN2418" s="17"/>
      <c r="BO2418" s="17"/>
      <c r="BP2418" s="17"/>
      <c r="BQ2418" s="17"/>
      <c r="BR2418" s="17"/>
      <c r="BS2418" s="17"/>
      <c r="BT2418" s="33"/>
      <c r="BU2418" s="33"/>
    </row>
    <row r="2419" spans="58:73" ht="15">
      <c r="BF2419" s="17"/>
      <c r="BG2419" s="17"/>
      <c r="BH2419" s="17"/>
      <c r="BI2419" s="17"/>
      <c r="BJ2419" s="17"/>
      <c r="BK2419" s="17"/>
      <c r="BL2419" s="33"/>
      <c r="BM2419" s="33"/>
      <c r="BN2419" s="17"/>
      <c r="BO2419" s="17"/>
      <c r="BP2419" s="17"/>
      <c r="BQ2419" s="17"/>
      <c r="BR2419" s="17"/>
      <c r="BS2419" s="17"/>
      <c r="BT2419" s="33"/>
      <c r="BU2419" s="33"/>
    </row>
    <row r="2420" spans="58:73" ht="15">
      <c r="BF2420" s="17"/>
      <c r="BG2420" s="17"/>
      <c r="BH2420" s="17"/>
      <c r="BI2420" s="17"/>
      <c r="BJ2420" s="17"/>
      <c r="BK2420" s="17"/>
      <c r="BL2420" s="33"/>
      <c r="BM2420" s="33"/>
      <c r="BN2420" s="17"/>
      <c r="BO2420" s="17"/>
      <c r="BP2420" s="17"/>
      <c r="BQ2420" s="17"/>
      <c r="BR2420" s="17"/>
      <c r="BS2420" s="17"/>
      <c r="BT2420" s="33"/>
      <c r="BU2420" s="33"/>
    </row>
    <row r="2421" spans="58:73" ht="15">
      <c r="BF2421" s="17"/>
      <c r="BG2421" s="17"/>
      <c r="BH2421" s="17"/>
      <c r="BI2421" s="17"/>
      <c r="BJ2421" s="17"/>
      <c r="BK2421" s="17"/>
      <c r="BL2421" s="33"/>
      <c r="BM2421" s="33"/>
      <c r="BN2421" s="17"/>
      <c r="BO2421" s="17"/>
      <c r="BP2421" s="17"/>
      <c r="BQ2421" s="17"/>
      <c r="BR2421" s="17"/>
      <c r="BS2421" s="17"/>
      <c r="BT2421" s="33"/>
      <c r="BU2421" s="33"/>
    </row>
    <row r="2422" spans="58:73" ht="15">
      <c r="BF2422" s="17"/>
      <c r="BG2422" s="17"/>
      <c r="BH2422" s="17"/>
      <c r="BI2422" s="17"/>
      <c r="BJ2422" s="17"/>
      <c r="BK2422" s="17"/>
      <c r="BL2422" s="33"/>
      <c r="BM2422" s="33"/>
      <c r="BN2422" s="17"/>
      <c r="BO2422" s="17"/>
      <c r="BP2422" s="17"/>
      <c r="BQ2422" s="17"/>
      <c r="BR2422" s="17"/>
      <c r="BS2422" s="17"/>
      <c r="BT2422" s="33"/>
      <c r="BU2422" s="33"/>
    </row>
    <row r="2423" spans="58:73" ht="15">
      <c r="BF2423" s="17"/>
      <c r="BG2423" s="17"/>
      <c r="BH2423" s="17"/>
      <c r="BI2423" s="17"/>
      <c r="BJ2423" s="17"/>
      <c r="BK2423" s="17"/>
      <c r="BL2423" s="33"/>
      <c r="BM2423" s="33"/>
      <c r="BN2423" s="17"/>
      <c r="BO2423" s="17"/>
      <c r="BP2423" s="17"/>
      <c r="BQ2423" s="17"/>
      <c r="BR2423" s="17"/>
      <c r="BS2423" s="17"/>
      <c r="BT2423" s="33"/>
      <c r="BU2423" s="33"/>
    </row>
    <row r="2424" spans="58:73" ht="15">
      <c r="BF2424" s="17"/>
      <c r="BG2424" s="17"/>
      <c r="BH2424" s="17"/>
      <c r="BI2424" s="17"/>
      <c r="BJ2424" s="17"/>
      <c r="BK2424" s="17"/>
      <c r="BL2424" s="33"/>
      <c r="BM2424" s="33"/>
      <c r="BN2424" s="17"/>
      <c r="BO2424" s="17"/>
      <c r="BP2424" s="17"/>
      <c r="BQ2424" s="17"/>
      <c r="BR2424" s="17"/>
      <c r="BS2424" s="17"/>
      <c r="BT2424" s="33"/>
      <c r="BU2424" s="33"/>
    </row>
    <row r="2425" spans="58:73" ht="15">
      <c r="BF2425" s="17"/>
      <c r="BG2425" s="17"/>
      <c r="BH2425" s="17"/>
      <c r="BI2425" s="17"/>
      <c r="BJ2425" s="17"/>
      <c r="BK2425" s="17"/>
      <c r="BL2425" s="33"/>
      <c r="BM2425" s="33"/>
      <c r="BN2425" s="17"/>
      <c r="BO2425" s="17"/>
      <c r="BP2425" s="17"/>
      <c r="BQ2425" s="17"/>
      <c r="BR2425" s="17"/>
      <c r="BS2425" s="17"/>
      <c r="BT2425" s="33"/>
      <c r="BU2425" s="33"/>
    </row>
    <row r="2426" spans="58:73" ht="15">
      <c r="BF2426" s="17"/>
      <c r="BG2426" s="17"/>
      <c r="BH2426" s="17"/>
      <c r="BI2426" s="17"/>
      <c r="BJ2426" s="17"/>
      <c r="BK2426" s="17"/>
      <c r="BL2426" s="33"/>
      <c r="BM2426" s="33"/>
      <c r="BN2426" s="17"/>
      <c r="BO2426" s="17"/>
      <c r="BP2426" s="17"/>
      <c r="BQ2426" s="17"/>
      <c r="BR2426" s="17"/>
      <c r="BS2426" s="17"/>
      <c r="BT2426" s="33"/>
      <c r="BU2426" s="33"/>
    </row>
    <row r="2427" spans="58:73" ht="15">
      <c r="BF2427" s="17"/>
      <c r="BG2427" s="17"/>
      <c r="BH2427" s="17"/>
      <c r="BI2427" s="17"/>
      <c r="BJ2427" s="17"/>
      <c r="BK2427" s="17"/>
      <c r="BL2427" s="33"/>
      <c r="BM2427" s="33"/>
      <c r="BN2427" s="17"/>
      <c r="BO2427" s="17"/>
      <c r="BP2427" s="17"/>
      <c r="BQ2427" s="17"/>
      <c r="BR2427" s="17"/>
      <c r="BS2427" s="17"/>
      <c r="BT2427" s="33"/>
      <c r="BU2427" s="33"/>
    </row>
    <row r="2428" spans="58:73" ht="15">
      <c r="BF2428" s="17"/>
      <c r="BG2428" s="17"/>
      <c r="BH2428" s="17"/>
      <c r="BI2428" s="17"/>
      <c r="BJ2428" s="17"/>
      <c r="BK2428" s="17"/>
      <c r="BL2428" s="33"/>
      <c r="BM2428" s="33"/>
      <c r="BN2428" s="17"/>
      <c r="BO2428" s="17"/>
      <c r="BP2428" s="17"/>
      <c r="BQ2428" s="17"/>
      <c r="BR2428" s="17"/>
      <c r="BS2428" s="17"/>
      <c r="BT2428" s="33"/>
      <c r="BU2428" s="33"/>
    </row>
    <row r="2429" spans="58:73" ht="15">
      <c r="BF2429" s="17"/>
      <c r="BG2429" s="17"/>
      <c r="BH2429" s="17"/>
      <c r="BI2429" s="17"/>
      <c r="BJ2429" s="17"/>
      <c r="BK2429" s="17"/>
      <c r="BL2429" s="33"/>
      <c r="BM2429" s="33"/>
      <c r="BN2429" s="17"/>
      <c r="BO2429" s="17"/>
      <c r="BP2429" s="17"/>
      <c r="BQ2429" s="17"/>
      <c r="BR2429" s="17"/>
      <c r="BS2429" s="17"/>
      <c r="BT2429" s="33"/>
      <c r="BU2429" s="33"/>
    </row>
    <row r="2430" spans="58:73" ht="15">
      <c r="BF2430" s="17"/>
      <c r="BG2430" s="17"/>
      <c r="BH2430" s="17"/>
      <c r="BI2430" s="17"/>
      <c r="BJ2430" s="17"/>
      <c r="BK2430" s="17"/>
      <c r="BL2430" s="33"/>
      <c r="BM2430" s="33"/>
      <c r="BN2430" s="17"/>
      <c r="BO2430" s="17"/>
      <c r="BP2430" s="17"/>
      <c r="BQ2430" s="17"/>
      <c r="BR2430" s="17"/>
      <c r="BS2430" s="17"/>
      <c r="BT2430" s="33"/>
      <c r="BU2430" s="33"/>
    </row>
    <row r="2431" spans="58:73" ht="15">
      <c r="BF2431" s="17"/>
      <c r="BG2431" s="17"/>
      <c r="BH2431" s="17"/>
      <c r="BI2431" s="17"/>
      <c r="BJ2431" s="17"/>
      <c r="BK2431" s="17"/>
      <c r="BL2431" s="33"/>
      <c r="BM2431" s="33"/>
      <c r="BN2431" s="17"/>
      <c r="BO2431" s="17"/>
      <c r="BP2431" s="17"/>
      <c r="BQ2431" s="17"/>
      <c r="BR2431" s="17"/>
      <c r="BS2431" s="17"/>
      <c r="BT2431" s="33"/>
      <c r="BU2431" s="33"/>
    </row>
    <row r="2432" spans="58:73" ht="15">
      <c r="BF2432" s="17"/>
      <c r="BG2432" s="17"/>
      <c r="BH2432" s="17"/>
      <c r="BI2432" s="17"/>
      <c r="BJ2432" s="17"/>
      <c r="BK2432" s="17"/>
      <c r="BL2432" s="33"/>
      <c r="BM2432" s="33"/>
      <c r="BN2432" s="17"/>
      <c r="BO2432" s="17"/>
      <c r="BP2432" s="17"/>
      <c r="BQ2432" s="17"/>
      <c r="BR2432" s="17"/>
      <c r="BS2432" s="17"/>
      <c r="BT2432" s="33"/>
      <c r="BU2432" s="33"/>
    </row>
    <row r="2433" spans="58:73" ht="15">
      <c r="BF2433" s="17"/>
      <c r="BG2433" s="17"/>
      <c r="BH2433" s="17"/>
      <c r="BI2433" s="17"/>
      <c r="BJ2433" s="17"/>
      <c r="BK2433" s="17"/>
      <c r="BL2433" s="33"/>
      <c r="BM2433" s="33"/>
      <c r="BN2433" s="17"/>
      <c r="BO2433" s="17"/>
      <c r="BP2433" s="17"/>
      <c r="BQ2433" s="17"/>
      <c r="BR2433" s="17"/>
      <c r="BS2433" s="17"/>
      <c r="BT2433" s="33"/>
      <c r="BU2433" s="33"/>
    </row>
    <row r="2434" spans="58:73" ht="15">
      <c r="BF2434" s="17"/>
      <c r="BG2434" s="17"/>
      <c r="BH2434" s="17"/>
      <c r="BI2434" s="17"/>
      <c r="BJ2434" s="17"/>
      <c r="BK2434" s="17"/>
      <c r="BL2434" s="33"/>
      <c r="BM2434" s="33"/>
      <c r="BN2434" s="17"/>
      <c r="BO2434" s="17"/>
      <c r="BP2434" s="17"/>
      <c r="BQ2434" s="17"/>
      <c r="BR2434" s="17"/>
      <c r="BS2434" s="17"/>
      <c r="BT2434" s="33"/>
      <c r="BU2434" s="33"/>
    </row>
    <row r="2435" spans="58:73" ht="15">
      <c r="BF2435" s="17"/>
      <c r="BG2435" s="17"/>
      <c r="BH2435" s="17"/>
      <c r="BI2435" s="17"/>
      <c r="BJ2435" s="17"/>
      <c r="BK2435" s="17"/>
      <c r="BL2435" s="33"/>
      <c r="BM2435" s="33"/>
      <c r="BN2435" s="17"/>
      <c r="BO2435" s="17"/>
      <c r="BP2435" s="17"/>
      <c r="BQ2435" s="17"/>
      <c r="BR2435" s="17"/>
      <c r="BS2435" s="17"/>
      <c r="BT2435" s="33"/>
      <c r="BU2435" s="33"/>
    </row>
    <row r="2436" spans="58:73" ht="15">
      <c r="BF2436" s="17"/>
      <c r="BG2436" s="17"/>
      <c r="BH2436" s="17"/>
      <c r="BI2436" s="17"/>
      <c r="BJ2436" s="17"/>
      <c r="BK2436" s="17"/>
      <c r="BL2436" s="33"/>
      <c r="BM2436" s="33"/>
      <c r="BN2436" s="17"/>
      <c r="BO2436" s="17"/>
      <c r="BP2436" s="17"/>
      <c r="BQ2436" s="17"/>
      <c r="BR2436" s="17"/>
      <c r="BS2436" s="17"/>
      <c r="BT2436" s="33"/>
      <c r="BU2436" s="33"/>
    </row>
    <row r="2437" spans="58:73" ht="15">
      <c r="BF2437" s="17"/>
      <c r="BG2437" s="17"/>
      <c r="BH2437" s="17"/>
      <c r="BI2437" s="17"/>
      <c r="BJ2437" s="17"/>
      <c r="BK2437" s="17"/>
      <c r="BL2437" s="33"/>
      <c r="BM2437" s="33"/>
      <c r="BN2437" s="17"/>
      <c r="BO2437" s="17"/>
      <c r="BP2437" s="17"/>
      <c r="BQ2437" s="17"/>
      <c r="BR2437" s="17"/>
      <c r="BS2437" s="17"/>
      <c r="BT2437" s="33"/>
      <c r="BU2437" s="33"/>
    </row>
    <row r="2438" spans="58:73" ht="15">
      <c r="BF2438" s="17"/>
      <c r="BG2438" s="17"/>
      <c r="BH2438" s="17"/>
      <c r="BI2438" s="17"/>
      <c r="BJ2438" s="17"/>
      <c r="BK2438" s="17"/>
      <c r="BL2438" s="33"/>
      <c r="BM2438" s="33"/>
      <c r="BN2438" s="17"/>
      <c r="BO2438" s="17"/>
      <c r="BP2438" s="17"/>
      <c r="BQ2438" s="17"/>
      <c r="BR2438" s="17"/>
      <c r="BS2438" s="17"/>
      <c r="BT2438" s="33"/>
      <c r="BU2438" s="33"/>
    </row>
    <row r="2439" spans="58:73" ht="15">
      <c r="BF2439" s="17"/>
      <c r="BG2439" s="17"/>
      <c r="BH2439" s="17"/>
      <c r="BI2439" s="17"/>
      <c r="BJ2439" s="17"/>
      <c r="BK2439" s="17"/>
      <c r="BL2439" s="33"/>
      <c r="BM2439" s="33"/>
      <c r="BN2439" s="17"/>
      <c r="BO2439" s="17"/>
      <c r="BP2439" s="17"/>
      <c r="BQ2439" s="17"/>
      <c r="BR2439" s="17"/>
      <c r="BS2439" s="17"/>
      <c r="BT2439" s="33"/>
      <c r="BU2439" s="33"/>
    </row>
    <row r="2440" spans="58:73" ht="15">
      <c r="BF2440" s="17"/>
      <c r="BG2440" s="17"/>
      <c r="BH2440" s="17"/>
      <c r="BI2440" s="17"/>
      <c r="BJ2440" s="17"/>
      <c r="BK2440" s="17"/>
      <c r="BL2440" s="33"/>
      <c r="BM2440" s="33"/>
      <c r="BN2440" s="17"/>
      <c r="BO2440" s="17"/>
      <c r="BP2440" s="17"/>
      <c r="BQ2440" s="17"/>
      <c r="BR2440" s="17"/>
      <c r="BS2440" s="17"/>
      <c r="BT2440" s="33"/>
      <c r="BU2440" s="33"/>
    </row>
    <row r="2441" spans="58:73" ht="15">
      <c r="BF2441" s="17"/>
      <c r="BG2441" s="17"/>
      <c r="BH2441" s="17"/>
      <c r="BI2441" s="17"/>
      <c r="BJ2441" s="17"/>
      <c r="BK2441" s="17"/>
      <c r="BL2441" s="33"/>
      <c r="BM2441" s="33"/>
      <c r="BN2441" s="17"/>
      <c r="BO2441" s="17"/>
      <c r="BP2441" s="17"/>
      <c r="BQ2441" s="17"/>
      <c r="BR2441" s="17"/>
      <c r="BS2441" s="17"/>
      <c r="BT2441" s="33"/>
      <c r="BU2441" s="33"/>
    </row>
    <row r="2442" spans="58:73" ht="15">
      <c r="BF2442" s="17"/>
      <c r="BG2442" s="17"/>
      <c r="BH2442" s="17"/>
      <c r="BI2442" s="17"/>
      <c r="BJ2442" s="17"/>
      <c r="BK2442" s="17"/>
      <c r="BL2442" s="33"/>
      <c r="BM2442" s="33"/>
      <c r="BN2442" s="17"/>
      <c r="BO2442" s="17"/>
      <c r="BP2442" s="17"/>
      <c r="BQ2442" s="17"/>
      <c r="BR2442" s="17"/>
      <c r="BS2442" s="17"/>
      <c r="BT2442" s="33"/>
      <c r="BU2442" s="33"/>
    </row>
    <row r="2443" spans="58:73" ht="15">
      <c r="BF2443" s="17"/>
      <c r="BG2443" s="17"/>
      <c r="BH2443" s="17"/>
      <c r="BI2443" s="17"/>
      <c r="BJ2443" s="17"/>
      <c r="BK2443" s="17"/>
      <c r="BL2443" s="33"/>
      <c r="BM2443" s="33"/>
      <c r="BN2443" s="17"/>
      <c r="BO2443" s="17"/>
      <c r="BP2443" s="17"/>
      <c r="BQ2443" s="17"/>
      <c r="BR2443" s="17"/>
      <c r="BS2443" s="17"/>
      <c r="BT2443" s="33"/>
      <c r="BU2443" s="33"/>
    </row>
    <row r="2444" spans="58:73" ht="15">
      <c r="BF2444" s="17"/>
      <c r="BG2444" s="17"/>
      <c r="BH2444" s="17"/>
      <c r="BI2444" s="17"/>
      <c r="BJ2444" s="17"/>
      <c r="BK2444" s="17"/>
      <c r="BL2444" s="33"/>
      <c r="BM2444" s="33"/>
      <c r="BN2444" s="17"/>
      <c r="BO2444" s="17"/>
      <c r="BP2444" s="17"/>
      <c r="BQ2444" s="17"/>
      <c r="BR2444" s="17"/>
      <c r="BS2444" s="17"/>
      <c r="BT2444" s="33"/>
      <c r="BU2444" s="33"/>
    </row>
    <row r="2445" spans="58:73" ht="15">
      <c r="BF2445" s="17"/>
      <c r="BG2445" s="17"/>
      <c r="BH2445" s="17"/>
      <c r="BI2445" s="17"/>
      <c r="BJ2445" s="17"/>
      <c r="BK2445" s="17"/>
      <c r="BL2445" s="33"/>
      <c r="BM2445" s="33"/>
      <c r="BN2445" s="17"/>
      <c r="BO2445" s="17"/>
      <c r="BP2445" s="17"/>
      <c r="BQ2445" s="17"/>
      <c r="BR2445" s="17"/>
      <c r="BS2445" s="17"/>
      <c r="BT2445" s="33"/>
      <c r="BU2445" s="33"/>
    </row>
    <row r="2446" spans="58:73" ht="15">
      <c r="BF2446" s="17"/>
      <c r="BG2446" s="17"/>
      <c r="BH2446" s="17"/>
      <c r="BI2446" s="17"/>
      <c r="BJ2446" s="17"/>
      <c r="BK2446" s="17"/>
      <c r="BL2446" s="33"/>
      <c r="BM2446" s="33"/>
      <c r="BN2446" s="17"/>
      <c r="BO2446" s="17"/>
      <c r="BP2446" s="17"/>
      <c r="BQ2446" s="17"/>
      <c r="BR2446" s="17"/>
      <c r="BS2446" s="17"/>
      <c r="BT2446" s="33"/>
      <c r="BU2446" s="33"/>
    </row>
    <row r="2447" spans="58:73" ht="15">
      <c r="BF2447" s="17"/>
      <c r="BG2447" s="17"/>
      <c r="BH2447" s="17"/>
      <c r="BI2447" s="17"/>
      <c r="BJ2447" s="17"/>
      <c r="BK2447" s="17"/>
      <c r="BL2447" s="33"/>
      <c r="BM2447" s="33"/>
      <c r="BN2447" s="17"/>
      <c r="BO2447" s="17"/>
      <c r="BP2447" s="17"/>
      <c r="BQ2447" s="17"/>
      <c r="BR2447" s="17"/>
      <c r="BS2447" s="17"/>
      <c r="BT2447" s="33"/>
      <c r="BU2447" s="33"/>
    </row>
    <row r="2448" spans="58:73" ht="15">
      <c r="BF2448" s="17"/>
      <c r="BG2448" s="17"/>
      <c r="BH2448" s="17"/>
      <c r="BI2448" s="17"/>
      <c r="BJ2448" s="17"/>
      <c r="BK2448" s="17"/>
      <c r="BL2448" s="33"/>
      <c r="BM2448" s="33"/>
      <c r="BN2448" s="17"/>
      <c r="BO2448" s="17"/>
      <c r="BP2448" s="17"/>
      <c r="BQ2448" s="17"/>
      <c r="BR2448" s="17"/>
      <c r="BS2448" s="17"/>
      <c r="BT2448" s="33"/>
      <c r="BU2448" s="33"/>
    </row>
    <row r="2449" spans="58:73" ht="15">
      <c r="BF2449" s="17"/>
      <c r="BG2449" s="17"/>
      <c r="BH2449" s="17"/>
      <c r="BI2449" s="17"/>
      <c r="BJ2449" s="17"/>
      <c r="BK2449" s="17"/>
      <c r="BL2449" s="33"/>
      <c r="BM2449" s="33"/>
      <c r="BN2449" s="17"/>
      <c r="BO2449" s="17"/>
      <c r="BP2449" s="17"/>
      <c r="BQ2449" s="17"/>
      <c r="BR2449" s="17"/>
      <c r="BS2449" s="17"/>
      <c r="BT2449" s="33"/>
      <c r="BU2449" s="33"/>
    </row>
    <row r="2450" spans="58:73" ht="15">
      <c r="BF2450" s="17"/>
      <c r="BG2450" s="17"/>
      <c r="BH2450" s="17"/>
      <c r="BI2450" s="17"/>
      <c r="BJ2450" s="17"/>
      <c r="BK2450" s="17"/>
      <c r="BL2450" s="33"/>
      <c r="BM2450" s="33"/>
      <c r="BN2450" s="17"/>
      <c r="BO2450" s="17"/>
      <c r="BP2450" s="17"/>
      <c r="BQ2450" s="17"/>
      <c r="BR2450" s="17"/>
      <c r="BS2450" s="17"/>
      <c r="BT2450" s="33"/>
      <c r="BU2450" s="33"/>
    </row>
    <row r="2451" spans="58:73" ht="15">
      <c r="BF2451" s="17"/>
      <c r="BG2451" s="17"/>
      <c r="BH2451" s="17"/>
      <c r="BI2451" s="17"/>
      <c r="BJ2451" s="17"/>
      <c r="BK2451" s="17"/>
      <c r="BL2451" s="33"/>
      <c r="BM2451" s="33"/>
      <c r="BN2451" s="17"/>
      <c r="BO2451" s="17"/>
      <c r="BP2451" s="17"/>
      <c r="BQ2451" s="17"/>
      <c r="BR2451" s="17"/>
      <c r="BS2451" s="17"/>
      <c r="BT2451" s="33"/>
      <c r="BU2451" s="33"/>
    </row>
    <row r="2452" spans="58:73" ht="15">
      <c r="BF2452" s="17"/>
      <c r="BG2452" s="17"/>
      <c r="BH2452" s="17"/>
      <c r="BI2452" s="17"/>
      <c r="BJ2452" s="17"/>
      <c r="BK2452" s="17"/>
      <c r="BL2452" s="33"/>
      <c r="BM2452" s="33"/>
      <c r="BN2452" s="17"/>
      <c r="BO2452" s="17"/>
      <c r="BP2452" s="17"/>
      <c r="BQ2452" s="17"/>
      <c r="BR2452" s="17"/>
      <c r="BS2452" s="17"/>
      <c r="BT2452" s="33"/>
      <c r="BU2452" s="33"/>
    </row>
    <row r="2453" spans="58:73" ht="15">
      <c r="BF2453" s="17"/>
      <c r="BG2453" s="17"/>
      <c r="BH2453" s="17"/>
      <c r="BI2453" s="17"/>
      <c r="BJ2453" s="17"/>
      <c r="BK2453" s="17"/>
      <c r="BL2453" s="33"/>
      <c r="BM2453" s="33"/>
      <c r="BN2453" s="17"/>
      <c r="BO2453" s="17"/>
      <c r="BP2453" s="17"/>
      <c r="BQ2453" s="17"/>
      <c r="BR2453" s="17"/>
      <c r="BS2453" s="17"/>
      <c r="BT2453" s="33"/>
      <c r="BU2453" s="33"/>
    </row>
    <row r="2454" spans="58:73" ht="15">
      <c r="BF2454" s="17"/>
      <c r="BG2454" s="17"/>
      <c r="BH2454" s="17"/>
      <c r="BI2454" s="17"/>
      <c r="BJ2454" s="17"/>
      <c r="BK2454" s="17"/>
      <c r="BL2454" s="33"/>
      <c r="BM2454" s="33"/>
      <c r="BN2454" s="17"/>
      <c r="BO2454" s="17"/>
      <c r="BP2454" s="17"/>
      <c r="BQ2454" s="17"/>
      <c r="BR2454" s="17"/>
      <c r="BS2454" s="17"/>
      <c r="BT2454" s="33"/>
      <c r="BU2454" s="33"/>
    </row>
    <row r="2455" spans="58:73" ht="15">
      <c r="BF2455" s="17"/>
      <c r="BG2455" s="17"/>
      <c r="BH2455" s="17"/>
      <c r="BI2455" s="17"/>
      <c r="BJ2455" s="17"/>
      <c r="BK2455" s="17"/>
      <c r="BL2455" s="33"/>
      <c r="BM2455" s="33"/>
      <c r="BN2455" s="17"/>
      <c r="BO2455" s="17"/>
      <c r="BP2455" s="17"/>
      <c r="BQ2455" s="17"/>
      <c r="BR2455" s="17"/>
      <c r="BS2455" s="17"/>
      <c r="BT2455" s="33"/>
      <c r="BU2455" s="33"/>
    </row>
    <row r="2456" spans="58:73" ht="15">
      <c r="BF2456" s="17"/>
      <c r="BG2456" s="17"/>
      <c r="BH2456" s="17"/>
      <c r="BI2456" s="17"/>
      <c r="BJ2456" s="17"/>
      <c r="BK2456" s="17"/>
      <c r="BL2456" s="33"/>
      <c r="BM2456" s="33"/>
      <c r="BN2456" s="17"/>
      <c r="BO2456" s="17"/>
      <c r="BP2456" s="17"/>
      <c r="BQ2456" s="17"/>
      <c r="BR2456" s="17"/>
      <c r="BS2456" s="17"/>
      <c r="BT2456" s="33"/>
      <c r="BU2456" s="33"/>
    </row>
    <row r="2457" spans="58:73" ht="15">
      <c r="BF2457" s="17"/>
      <c r="BG2457" s="17"/>
      <c r="BH2457" s="17"/>
      <c r="BI2457" s="17"/>
      <c r="BJ2457" s="17"/>
      <c r="BK2457" s="17"/>
      <c r="BL2457" s="33"/>
      <c r="BM2457" s="33"/>
      <c r="BN2457" s="17"/>
      <c r="BO2457" s="17"/>
      <c r="BP2457" s="17"/>
      <c r="BQ2457" s="17"/>
      <c r="BR2457" s="17"/>
      <c r="BS2457" s="17"/>
      <c r="BT2457" s="33"/>
      <c r="BU2457" s="33"/>
    </row>
    <row r="2458" spans="58:73" ht="15">
      <c r="BF2458" s="17"/>
      <c r="BG2458" s="17"/>
      <c r="BH2458" s="17"/>
      <c r="BI2458" s="17"/>
      <c r="BJ2458" s="17"/>
      <c r="BK2458" s="17"/>
      <c r="BL2458" s="33"/>
      <c r="BM2458" s="33"/>
      <c r="BN2458" s="17"/>
      <c r="BO2458" s="17"/>
      <c r="BP2458" s="17"/>
      <c r="BQ2458" s="17"/>
      <c r="BR2458" s="17"/>
      <c r="BS2458" s="17"/>
      <c r="BT2458" s="33"/>
      <c r="BU2458" s="33"/>
    </row>
    <row r="2459" spans="58:73" ht="15">
      <c r="BF2459" s="17"/>
      <c r="BG2459" s="17"/>
      <c r="BH2459" s="17"/>
      <c r="BI2459" s="17"/>
      <c r="BJ2459" s="17"/>
      <c r="BK2459" s="17"/>
      <c r="BL2459" s="33"/>
      <c r="BM2459" s="33"/>
      <c r="BN2459" s="17"/>
      <c r="BO2459" s="17"/>
      <c r="BP2459" s="17"/>
      <c r="BQ2459" s="17"/>
      <c r="BR2459" s="17"/>
      <c r="BS2459" s="17"/>
      <c r="BT2459" s="33"/>
      <c r="BU2459" s="33"/>
    </row>
    <row r="2460" spans="58:73" ht="15">
      <c r="BF2460" s="17"/>
      <c r="BG2460" s="17"/>
      <c r="BH2460" s="17"/>
      <c r="BI2460" s="17"/>
      <c r="BJ2460" s="17"/>
      <c r="BK2460" s="17"/>
      <c r="BL2460" s="33"/>
      <c r="BM2460" s="33"/>
      <c r="BN2460" s="17"/>
      <c r="BO2460" s="17"/>
      <c r="BP2460" s="17"/>
      <c r="BQ2460" s="17"/>
      <c r="BR2460" s="17"/>
      <c r="BS2460" s="17"/>
      <c r="BT2460" s="33"/>
      <c r="BU2460" s="33"/>
    </row>
    <row r="2461" spans="58:73" ht="15">
      <c r="BF2461" s="17"/>
      <c r="BG2461" s="17"/>
      <c r="BH2461" s="17"/>
      <c r="BI2461" s="17"/>
      <c r="BJ2461" s="17"/>
      <c r="BK2461" s="17"/>
      <c r="BL2461" s="33"/>
      <c r="BM2461" s="33"/>
      <c r="BN2461" s="17"/>
      <c r="BO2461" s="17"/>
      <c r="BP2461" s="17"/>
      <c r="BQ2461" s="17"/>
      <c r="BR2461" s="17"/>
      <c r="BS2461" s="17"/>
      <c r="BT2461" s="33"/>
      <c r="BU2461" s="33"/>
    </row>
    <row r="2462" spans="58:73" ht="15">
      <c r="BF2462" s="17"/>
      <c r="BG2462" s="17"/>
      <c r="BH2462" s="17"/>
      <c r="BI2462" s="17"/>
      <c r="BJ2462" s="17"/>
      <c r="BK2462" s="17"/>
      <c r="BL2462" s="33"/>
      <c r="BM2462" s="33"/>
      <c r="BN2462" s="17"/>
      <c r="BO2462" s="17"/>
      <c r="BP2462" s="17"/>
      <c r="BQ2462" s="17"/>
      <c r="BR2462" s="17"/>
      <c r="BS2462" s="17"/>
      <c r="BT2462" s="33"/>
      <c r="BU2462" s="33"/>
    </row>
    <row r="2463" spans="58:73" ht="15">
      <c r="BF2463" s="17"/>
      <c r="BG2463" s="17"/>
      <c r="BH2463" s="17"/>
      <c r="BI2463" s="17"/>
      <c r="BJ2463" s="17"/>
      <c r="BK2463" s="17"/>
      <c r="BL2463" s="33"/>
      <c r="BM2463" s="33"/>
      <c r="BN2463" s="17"/>
      <c r="BO2463" s="17"/>
      <c r="BP2463" s="17"/>
      <c r="BQ2463" s="17"/>
      <c r="BR2463" s="17"/>
      <c r="BS2463" s="17"/>
      <c r="BT2463" s="33"/>
      <c r="BU2463" s="33"/>
    </row>
    <row r="2464" spans="58:73" ht="15">
      <c r="BF2464" s="17"/>
      <c r="BG2464" s="17"/>
      <c r="BH2464" s="17"/>
      <c r="BI2464" s="17"/>
      <c r="BJ2464" s="17"/>
      <c r="BK2464" s="17"/>
      <c r="BL2464" s="33"/>
      <c r="BM2464" s="33"/>
      <c r="BN2464" s="17"/>
      <c r="BO2464" s="17"/>
      <c r="BP2464" s="17"/>
      <c r="BQ2464" s="17"/>
      <c r="BR2464" s="17"/>
      <c r="BS2464" s="17"/>
      <c r="BT2464" s="33"/>
      <c r="BU2464" s="33"/>
    </row>
    <row r="2465" spans="58:73" ht="15">
      <c r="BF2465" s="17"/>
      <c r="BG2465" s="17"/>
      <c r="BH2465" s="17"/>
      <c r="BI2465" s="17"/>
      <c r="BJ2465" s="17"/>
      <c r="BK2465" s="17"/>
      <c r="BL2465" s="33"/>
      <c r="BM2465" s="33"/>
      <c r="BN2465" s="17"/>
      <c r="BO2465" s="17"/>
      <c r="BP2465" s="17"/>
      <c r="BQ2465" s="17"/>
      <c r="BR2465" s="17"/>
      <c r="BS2465" s="17"/>
      <c r="BT2465" s="33"/>
      <c r="BU2465" s="33"/>
    </row>
    <row r="2466" spans="58:73" ht="15">
      <c r="BF2466" s="17"/>
      <c r="BG2466" s="17"/>
      <c r="BH2466" s="17"/>
      <c r="BI2466" s="17"/>
      <c r="BJ2466" s="17"/>
      <c r="BK2466" s="17"/>
      <c r="BL2466" s="33"/>
      <c r="BM2466" s="33"/>
      <c r="BN2466" s="17"/>
      <c r="BO2466" s="17"/>
      <c r="BP2466" s="17"/>
      <c r="BQ2466" s="17"/>
      <c r="BR2466" s="17"/>
      <c r="BS2466" s="17"/>
      <c r="BT2466" s="33"/>
      <c r="BU2466" s="33"/>
    </row>
    <row r="2467" spans="58:73" ht="15">
      <c r="BF2467" s="17"/>
      <c r="BG2467" s="17"/>
      <c r="BH2467" s="17"/>
      <c r="BI2467" s="17"/>
      <c r="BJ2467" s="17"/>
      <c r="BK2467" s="17"/>
      <c r="BL2467" s="33"/>
      <c r="BM2467" s="33"/>
      <c r="BN2467" s="17"/>
      <c r="BO2467" s="17"/>
      <c r="BP2467" s="17"/>
      <c r="BQ2467" s="17"/>
      <c r="BR2467" s="17"/>
      <c r="BS2467" s="17"/>
      <c r="BT2467" s="33"/>
      <c r="BU2467" s="33"/>
    </row>
    <row r="2468" spans="58:73" ht="15">
      <c r="BF2468" s="17"/>
      <c r="BG2468" s="17"/>
      <c r="BH2468" s="17"/>
      <c r="BI2468" s="17"/>
      <c r="BJ2468" s="17"/>
      <c r="BK2468" s="17"/>
      <c r="BL2468" s="33"/>
      <c r="BM2468" s="33"/>
      <c r="BN2468" s="17"/>
      <c r="BO2468" s="17"/>
      <c r="BP2468" s="17"/>
      <c r="BQ2468" s="17"/>
      <c r="BR2468" s="17"/>
      <c r="BS2468" s="17"/>
      <c r="BT2468" s="33"/>
      <c r="BU2468" s="33"/>
    </row>
    <row r="2469" spans="58:73" ht="15">
      <c r="BF2469" s="17"/>
      <c r="BG2469" s="17"/>
      <c r="BH2469" s="17"/>
      <c r="BI2469" s="17"/>
      <c r="BJ2469" s="17"/>
      <c r="BK2469" s="17"/>
      <c r="BL2469" s="33"/>
      <c r="BM2469" s="33"/>
      <c r="BN2469" s="17"/>
      <c r="BO2469" s="17"/>
      <c r="BP2469" s="17"/>
      <c r="BQ2469" s="17"/>
      <c r="BR2469" s="17"/>
      <c r="BS2469" s="17"/>
      <c r="BT2469" s="33"/>
      <c r="BU2469" s="33"/>
    </row>
    <row r="2470" spans="58:73" ht="15">
      <c r="BF2470" s="17"/>
      <c r="BG2470" s="17"/>
      <c r="BH2470" s="17"/>
      <c r="BI2470" s="17"/>
      <c r="BJ2470" s="17"/>
      <c r="BK2470" s="17"/>
      <c r="BL2470" s="33"/>
      <c r="BM2470" s="33"/>
      <c r="BN2470" s="17"/>
      <c r="BO2470" s="17"/>
      <c r="BP2470" s="17"/>
      <c r="BQ2470" s="17"/>
      <c r="BR2470" s="17"/>
      <c r="BS2470" s="17"/>
      <c r="BT2470" s="33"/>
      <c r="BU2470" s="33"/>
    </row>
    <row r="2471" spans="58:73" ht="15">
      <c r="BF2471" s="17"/>
      <c r="BG2471" s="17"/>
      <c r="BH2471" s="17"/>
      <c r="BI2471" s="17"/>
      <c r="BJ2471" s="17"/>
      <c r="BK2471" s="17"/>
      <c r="BL2471" s="33"/>
      <c r="BM2471" s="33"/>
      <c r="BN2471" s="17"/>
      <c r="BO2471" s="17"/>
      <c r="BP2471" s="17"/>
      <c r="BQ2471" s="17"/>
      <c r="BR2471" s="17"/>
      <c r="BS2471" s="17"/>
      <c r="BT2471" s="33"/>
      <c r="BU2471" s="33"/>
    </row>
    <row r="2472" spans="58:73" ht="15">
      <c r="BF2472" s="17"/>
      <c r="BG2472" s="17"/>
      <c r="BH2472" s="17"/>
      <c r="BI2472" s="17"/>
      <c r="BJ2472" s="17"/>
      <c r="BK2472" s="17"/>
      <c r="BL2472" s="33"/>
      <c r="BM2472" s="33"/>
      <c r="BN2472" s="17"/>
      <c r="BO2472" s="17"/>
      <c r="BP2472" s="17"/>
      <c r="BQ2472" s="17"/>
      <c r="BR2472" s="17"/>
      <c r="BS2472" s="17"/>
      <c r="BT2472" s="33"/>
      <c r="BU2472" s="33"/>
    </row>
    <row r="2473" spans="58:73" ht="15">
      <c r="BF2473" s="17"/>
      <c r="BG2473" s="17"/>
      <c r="BH2473" s="17"/>
      <c r="BI2473" s="17"/>
      <c r="BJ2473" s="17"/>
      <c r="BK2473" s="17"/>
      <c r="BL2473" s="33"/>
      <c r="BM2473" s="33"/>
      <c r="BN2473" s="17"/>
      <c r="BO2473" s="17"/>
      <c r="BP2473" s="17"/>
      <c r="BQ2473" s="17"/>
      <c r="BR2473" s="17"/>
      <c r="BS2473" s="17"/>
      <c r="BT2473" s="33"/>
      <c r="BU2473" s="33"/>
    </row>
    <row r="2474" spans="58:73" ht="15">
      <c r="BF2474" s="17"/>
      <c r="BG2474" s="17"/>
      <c r="BH2474" s="17"/>
      <c r="BI2474" s="17"/>
      <c r="BJ2474" s="17"/>
      <c r="BK2474" s="17"/>
      <c r="BL2474" s="33"/>
      <c r="BM2474" s="33"/>
      <c r="BN2474" s="17"/>
      <c r="BO2474" s="17"/>
      <c r="BP2474" s="17"/>
      <c r="BQ2474" s="17"/>
      <c r="BR2474" s="17"/>
      <c r="BS2474" s="17"/>
      <c r="BT2474" s="33"/>
      <c r="BU2474" s="33"/>
    </row>
    <row r="2475" spans="58:73" ht="15">
      <c r="BF2475" s="17"/>
      <c r="BG2475" s="17"/>
      <c r="BH2475" s="17"/>
      <c r="BI2475" s="17"/>
      <c r="BJ2475" s="17"/>
      <c r="BK2475" s="17"/>
      <c r="BL2475" s="33"/>
      <c r="BM2475" s="33"/>
      <c r="BN2475" s="17"/>
      <c r="BO2475" s="17"/>
      <c r="BP2475" s="17"/>
      <c r="BQ2475" s="17"/>
      <c r="BR2475" s="17"/>
      <c r="BS2475" s="17"/>
      <c r="BT2475" s="33"/>
      <c r="BU2475" s="33"/>
    </row>
    <row r="2476" spans="58:73" ht="15">
      <c r="BF2476" s="17"/>
      <c r="BG2476" s="17"/>
      <c r="BH2476" s="17"/>
      <c r="BI2476" s="17"/>
      <c r="BJ2476" s="17"/>
      <c r="BK2476" s="17"/>
      <c r="BL2476" s="33"/>
      <c r="BM2476" s="33"/>
      <c r="BN2476" s="17"/>
      <c r="BO2476" s="17"/>
      <c r="BP2476" s="17"/>
      <c r="BQ2476" s="17"/>
      <c r="BR2476" s="17"/>
      <c r="BS2476" s="17"/>
      <c r="BT2476" s="33"/>
      <c r="BU2476" s="33"/>
    </row>
    <row r="2477" spans="58:73" ht="15">
      <c r="BF2477" s="17"/>
      <c r="BG2477" s="17"/>
      <c r="BH2477" s="17"/>
      <c r="BI2477" s="17"/>
      <c r="BJ2477" s="17"/>
      <c r="BK2477" s="17"/>
      <c r="BL2477" s="33"/>
      <c r="BM2477" s="33"/>
      <c r="BN2477" s="17"/>
      <c r="BO2477" s="17"/>
      <c r="BP2477" s="17"/>
      <c r="BQ2477" s="17"/>
      <c r="BR2477" s="17"/>
      <c r="BS2477" s="17"/>
      <c r="BT2477" s="33"/>
      <c r="BU2477" s="33"/>
    </row>
    <row r="2478" spans="58:73" ht="15">
      <c r="BF2478" s="17"/>
      <c r="BG2478" s="17"/>
      <c r="BH2478" s="17"/>
      <c r="BI2478" s="17"/>
      <c r="BJ2478" s="17"/>
      <c r="BK2478" s="17"/>
      <c r="BL2478" s="33"/>
      <c r="BM2478" s="33"/>
      <c r="BN2478" s="17"/>
      <c r="BO2478" s="17"/>
      <c r="BP2478" s="17"/>
      <c r="BQ2478" s="17"/>
      <c r="BR2478" s="17"/>
      <c r="BS2478" s="17"/>
      <c r="BT2478" s="33"/>
      <c r="BU2478" s="33"/>
    </row>
    <row r="2479" spans="58:73" ht="15">
      <c r="BF2479" s="17"/>
      <c r="BG2479" s="17"/>
      <c r="BH2479" s="17"/>
      <c r="BI2479" s="17"/>
      <c r="BJ2479" s="17"/>
      <c r="BK2479" s="17"/>
      <c r="BL2479" s="33"/>
      <c r="BM2479" s="33"/>
      <c r="BN2479" s="17"/>
      <c r="BO2479" s="17"/>
      <c r="BP2479" s="17"/>
      <c r="BQ2479" s="17"/>
      <c r="BR2479" s="17"/>
      <c r="BS2479" s="17"/>
      <c r="BT2479" s="33"/>
      <c r="BU2479" s="33"/>
    </row>
    <row r="2480" spans="58:73" ht="15">
      <c r="BF2480" s="17"/>
      <c r="BG2480" s="17"/>
      <c r="BH2480" s="17"/>
      <c r="BI2480" s="17"/>
      <c r="BJ2480" s="17"/>
      <c r="BK2480" s="17"/>
      <c r="BL2480" s="33"/>
      <c r="BM2480" s="33"/>
      <c r="BN2480" s="17"/>
      <c r="BO2480" s="17"/>
      <c r="BP2480" s="17"/>
      <c r="BQ2480" s="17"/>
      <c r="BR2480" s="17"/>
      <c r="BS2480" s="17"/>
      <c r="BT2480" s="33"/>
      <c r="BU2480" s="33"/>
    </row>
    <row r="2481" spans="58:73" ht="15">
      <c r="BF2481" s="17"/>
      <c r="BG2481" s="17"/>
      <c r="BH2481" s="17"/>
      <c r="BI2481" s="17"/>
      <c r="BJ2481" s="17"/>
      <c r="BK2481" s="17"/>
      <c r="BL2481" s="33"/>
      <c r="BM2481" s="33"/>
      <c r="BN2481" s="17"/>
      <c r="BO2481" s="17"/>
      <c r="BP2481" s="17"/>
      <c r="BQ2481" s="17"/>
      <c r="BR2481" s="17"/>
      <c r="BS2481" s="17"/>
      <c r="BT2481" s="33"/>
      <c r="BU2481" s="33"/>
    </row>
    <row r="2482" spans="58:73" ht="15">
      <c r="BF2482" s="17"/>
      <c r="BG2482" s="17"/>
      <c r="BH2482" s="17"/>
      <c r="BI2482" s="17"/>
      <c r="BJ2482" s="17"/>
      <c r="BK2482" s="17"/>
      <c r="BL2482" s="33"/>
      <c r="BM2482" s="33"/>
      <c r="BN2482" s="17"/>
      <c r="BO2482" s="17"/>
      <c r="BP2482" s="17"/>
      <c r="BQ2482" s="17"/>
      <c r="BR2482" s="17"/>
      <c r="BS2482" s="17"/>
      <c r="BT2482" s="33"/>
      <c r="BU2482" s="33"/>
    </row>
    <row r="2483" spans="58:73" ht="15">
      <c r="BF2483" s="17"/>
      <c r="BG2483" s="17"/>
      <c r="BH2483" s="17"/>
      <c r="BI2483" s="17"/>
      <c r="BJ2483" s="17"/>
      <c r="BK2483" s="17"/>
      <c r="BL2483" s="33"/>
      <c r="BM2483" s="33"/>
      <c r="BN2483" s="17"/>
      <c r="BO2483" s="17"/>
      <c r="BP2483" s="17"/>
      <c r="BQ2483" s="17"/>
      <c r="BR2483" s="17"/>
      <c r="BS2483" s="17"/>
      <c r="BT2483" s="33"/>
      <c r="BU2483" s="33"/>
    </row>
    <row r="2484" spans="58:73" ht="15">
      <c r="BF2484" s="17"/>
      <c r="BG2484" s="17"/>
      <c r="BH2484" s="17"/>
      <c r="BI2484" s="17"/>
      <c r="BJ2484" s="17"/>
      <c r="BK2484" s="17"/>
      <c r="BL2484" s="33"/>
      <c r="BM2484" s="33"/>
      <c r="BN2484" s="17"/>
      <c r="BO2484" s="17"/>
      <c r="BP2484" s="17"/>
      <c r="BQ2484" s="17"/>
      <c r="BR2484" s="17"/>
      <c r="BS2484" s="17"/>
      <c r="BT2484" s="33"/>
      <c r="BU2484" s="33"/>
    </row>
    <row r="2485" spans="58:73" ht="15">
      <c r="BF2485" s="17"/>
      <c r="BG2485" s="17"/>
      <c r="BH2485" s="17"/>
      <c r="BI2485" s="17"/>
      <c r="BJ2485" s="17"/>
      <c r="BK2485" s="17"/>
      <c r="BL2485" s="33"/>
      <c r="BM2485" s="33"/>
      <c r="BN2485" s="17"/>
      <c r="BO2485" s="17"/>
      <c r="BP2485" s="17"/>
      <c r="BQ2485" s="17"/>
      <c r="BR2485" s="17"/>
      <c r="BS2485" s="17"/>
      <c r="BT2485" s="33"/>
      <c r="BU2485" s="33"/>
    </row>
    <row r="2486" spans="58:73" ht="15">
      <c r="BF2486" s="17"/>
      <c r="BG2486" s="17"/>
      <c r="BH2486" s="17"/>
      <c r="BI2486" s="17"/>
      <c r="BJ2486" s="17"/>
      <c r="BK2486" s="17"/>
      <c r="BL2486" s="33"/>
      <c r="BM2486" s="33"/>
      <c r="BN2486" s="17"/>
      <c r="BO2486" s="17"/>
      <c r="BP2486" s="17"/>
      <c r="BQ2486" s="17"/>
      <c r="BR2486" s="17"/>
      <c r="BS2486" s="17"/>
      <c r="BT2486" s="33"/>
      <c r="BU2486" s="33"/>
    </row>
    <row r="2487" spans="58:73" ht="15">
      <c r="BF2487" s="17"/>
      <c r="BG2487" s="17"/>
      <c r="BH2487" s="17"/>
      <c r="BI2487" s="17"/>
      <c r="BJ2487" s="17"/>
      <c r="BK2487" s="17"/>
      <c r="BL2487" s="33"/>
      <c r="BM2487" s="33"/>
      <c r="BN2487" s="17"/>
      <c r="BO2487" s="17"/>
      <c r="BP2487" s="17"/>
      <c r="BQ2487" s="17"/>
      <c r="BR2487" s="17"/>
      <c r="BS2487" s="17"/>
      <c r="BT2487" s="33"/>
      <c r="BU2487" s="33"/>
    </row>
    <row r="2488" spans="58:73" ht="15">
      <c r="BF2488" s="17"/>
      <c r="BG2488" s="17"/>
      <c r="BH2488" s="17"/>
      <c r="BI2488" s="17"/>
      <c r="BJ2488" s="17"/>
      <c r="BK2488" s="17"/>
      <c r="BL2488" s="33"/>
      <c r="BM2488" s="33"/>
      <c r="BN2488" s="17"/>
      <c r="BO2488" s="17"/>
      <c r="BP2488" s="17"/>
      <c r="BQ2488" s="17"/>
      <c r="BR2488" s="17"/>
      <c r="BS2488" s="17"/>
      <c r="BT2488" s="33"/>
      <c r="BU2488" s="33"/>
    </row>
    <row r="2489" spans="58:73" ht="15">
      <c r="BF2489" s="17"/>
      <c r="BG2489" s="17"/>
      <c r="BH2489" s="17"/>
      <c r="BI2489" s="17"/>
      <c r="BJ2489" s="17"/>
      <c r="BK2489" s="17"/>
      <c r="BL2489" s="33"/>
      <c r="BM2489" s="33"/>
      <c r="BN2489" s="17"/>
      <c r="BO2489" s="17"/>
      <c r="BP2489" s="17"/>
      <c r="BQ2489" s="17"/>
      <c r="BR2489" s="17"/>
      <c r="BS2489" s="17"/>
      <c r="BT2489" s="33"/>
      <c r="BU2489" s="33"/>
    </row>
    <row r="2490" spans="58:73" ht="15">
      <c r="BF2490" s="17"/>
      <c r="BG2490" s="17"/>
      <c r="BH2490" s="17"/>
      <c r="BI2490" s="17"/>
      <c r="BJ2490" s="17"/>
      <c r="BK2490" s="17"/>
      <c r="BL2490" s="33"/>
      <c r="BM2490" s="33"/>
      <c r="BN2490" s="17"/>
      <c r="BO2490" s="17"/>
      <c r="BP2490" s="17"/>
      <c r="BQ2490" s="17"/>
      <c r="BR2490" s="17"/>
      <c r="BS2490" s="17"/>
      <c r="BT2490" s="33"/>
      <c r="BU2490" s="33"/>
    </row>
    <row r="2491" spans="58:73" ht="15">
      <c r="BF2491" s="17"/>
      <c r="BG2491" s="17"/>
      <c r="BH2491" s="17"/>
      <c r="BI2491" s="17"/>
      <c r="BJ2491" s="17"/>
      <c r="BK2491" s="17"/>
      <c r="BL2491" s="33"/>
      <c r="BM2491" s="33"/>
      <c r="BN2491" s="17"/>
      <c r="BO2491" s="17"/>
      <c r="BP2491" s="17"/>
      <c r="BQ2491" s="17"/>
      <c r="BR2491" s="17"/>
      <c r="BS2491" s="17"/>
      <c r="BT2491" s="33"/>
      <c r="BU2491" s="33"/>
    </row>
    <row r="2492" spans="58:73" ht="15">
      <c r="BF2492" s="17"/>
      <c r="BG2492" s="17"/>
      <c r="BH2492" s="17"/>
      <c r="BI2492" s="17"/>
      <c r="BJ2492" s="17"/>
      <c r="BK2492" s="17"/>
      <c r="BL2492" s="33"/>
      <c r="BM2492" s="33"/>
      <c r="BN2492" s="17"/>
      <c r="BO2492" s="17"/>
      <c r="BP2492" s="17"/>
      <c r="BQ2492" s="17"/>
      <c r="BR2492" s="17"/>
      <c r="BS2492" s="17"/>
      <c r="BT2492" s="33"/>
      <c r="BU2492" s="33"/>
    </row>
    <row r="2493" spans="58:73" ht="15">
      <c r="BF2493" s="17"/>
      <c r="BG2493" s="17"/>
      <c r="BH2493" s="17"/>
      <c r="BI2493" s="17"/>
      <c r="BJ2493" s="17"/>
      <c r="BK2493" s="17"/>
      <c r="BL2493" s="33"/>
      <c r="BM2493" s="33"/>
      <c r="BN2493" s="17"/>
      <c r="BO2493" s="17"/>
      <c r="BP2493" s="17"/>
      <c r="BQ2493" s="17"/>
      <c r="BR2493" s="17"/>
      <c r="BS2493" s="17"/>
      <c r="BT2493" s="33"/>
      <c r="BU2493" s="33"/>
    </row>
    <row r="2494" spans="58:73" ht="15">
      <c r="BF2494" s="17"/>
      <c r="BG2494" s="17"/>
      <c r="BH2494" s="17"/>
      <c r="BI2494" s="17"/>
      <c r="BJ2494" s="17"/>
      <c r="BK2494" s="17"/>
      <c r="BL2494" s="33"/>
      <c r="BM2494" s="33"/>
      <c r="BN2494" s="17"/>
      <c r="BO2494" s="17"/>
      <c r="BP2494" s="17"/>
      <c r="BQ2494" s="17"/>
      <c r="BR2494" s="17"/>
      <c r="BS2494" s="17"/>
      <c r="BT2494" s="33"/>
      <c r="BU2494" s="33"/>
    </row>
    <row r="2495" spans="58:73" ht="15">
      <c r="BF2495" s="17"/>
      <c r="BG2495" s="17"/>
      <c r="BH2495" s="17"/>
      <c r="BI2495" s="17"/>
      <c r="BJ2495" s="17"/>
      <c r="BK2495" s="17"/>
      <c r="BL2495" s="33"/>
      <c r="BM2495" s="33"/>
      <c r="BN2495" s="17"/>
      <c r="BO2495" s="17"/>
      <c r="BP2495" s="17"/>
      <c r="BQ2495" s="17"/>
      <c r="BR2495" s="17"/>
      <c r="BS2495" s="17"/>
      <c r="BT2495" s="33"/>
      <c r="BU2495" s="33"/>
    </row>
    <row r="2496" spans="58:73" ht="15">
      <c r="BF2496" s="17"/>
      <c r="BG2496" s="17"/>
      <c r="BH2496" s="17"/>
      <c r="BI2496" s="17"/>
      <c r="BJ2496" s="17"/>
      <c r="BK2496" s="17"/>
      <c r="BL2496" s="33"/>
      <c r="BM2496" s="33"/>
      <c r="BN2496" s="17"/>
      <c r="BO2496" s="17"/>
      <c r="BP2496" s="17"/>
      <c r="BQ2496" s="17"/>
      <c r="BR2496" s="17"/>
      <c r="BS2496" s="17"/>
      <c r="BT2496" s="33"/>
      <c r="BU2496" s="33"/>
    </row>
    <row r="2497" spans="58:73" ht="15">
      <c r="BF2497" s="17"/>
      <c r="BG2497" s="17"/>
      <c r="BH2497" s="17"/>
      <c r="BI2497" s="17"/>
      <c r="BJ2497" s="17"/>
      <c r="BK2497" s="17"/>
      <c r="BL2497" s="33"/>
      <c r="BM2497" s="33"/>
      <c r="BN2497" s="17"/>
      <c r="BO2497" s="17"/>
      <c r="BP2497" s="17"/>
      <c r="BQ2497" s="17"/>
      <c r="BR2497" s="17"/>
      <c r="BS2497" s="17"/>
      <c r="BT2497" s="33"/>
      <c r="BU2497" s="33"/>
    </row>
    <row r="2498" spans="58:73" ht="15">
      <c r="BF2498" s="17"/>
      <c r="BG2498" s="17"/>
      <c r="BH2498" s="17"/>
      <c r="BI2498" s="17"/>
      <c r="BJ2498" s="17"/>
      <c r="BK2498" s="17"/>
      <c r="BL2498" s="33"/>
      <c r="BM2498" s="33"/>
      <c r="BN2498" s="17"/>
      <c r="BO2498" s="17"/>
      <c r="BP2498" s="17"/>
      <c r="BQ2498" s="17"/>
      <c r="BR2498" s="17"/>
      <c r="BS2498" s="17"/>
      <c r="BT2498" s="33"/>
      <c r="BU2498" s="33"/>
    </row>
    <row r="2499" spans="58:73" ht="15">
      <c r="BF2499" s="17"/>
      <c r="BG2499" s="17"/>
      <c r="BH2499" s="17"/>
      <c r="BI2499" s="17"/>
      <c r="BJ2499" s="17"/>
      <c r="BK2499" s="17"/>
      <c r="BL2499" s="33"/>
      <c r="BM2499" s="33"/>
      <c r="BN2499" s="17"/>
      <c r="BO2499" s="17"/>
      <c r="BP2499" s="17"/>
      <c r="BQ2499" s="17"/>
      <c r="BR2499" s="17"/>
      <c r="BS2499" s="17"/>
      <c r="BT2499" s="33"/>
      <c r="BU2499" s="33"/>
    </row>
    <row r="2500" spans="58:73" ht="15">
      <c r="BF2500" s="17"/>
      <c r="BG2500" s="17"/>
      <c r="BH2500" s="17"/>
      <c r="BI2500" s="17"/>
      <c r="BJ2500" s="17"/>
      <c r="BK2500" s="17"/>
      <c r="BL2500" s="33"/>
      <c r="BM2500" s="33"/>
      <c r="BN2500" s="17"/>
      <c r="BO2500" s="17"/>
      <c r="BP2500" s="17"/>
      <c r="BQ2500" s="17"/>
      <c r="BR2500" s="17"/>
      <c r="BS2500" s="17"/>
      <c r="BT2500" s="33"/>
      <c r="BU2500" s="33"/>
    </row>
    <row r="2501" spans="58:73" ht="15">
      <c r="BF2501" s="17"/>
      <c r="BG2501" s="17"/>
      <c r="BH2501" s="17"/>
      <c r="BI2501" s="17"/>
      <c r="BJ2501" s="17"/>
      <c r="BK2501" s="17"/>
      <c r="BL2501" s="33"/>
      <c r="BM2501" s="33"/>
      <c r="BN2501" s="17"/>
      <c r="BO2501" s="17"/>
      <c r="BP2501" s="17"/>
      <c r="BQ2501" s="17"/>
      <c r="BR2501" s="17"/>
      <c r="BS2501" s="17"/>
      <c r="BT2501" s="33"/>
      <c r="BU2501" s="33"/>
    </row>
    <row r="2502" spans="58:73" ht="15">
      <c r="BF2502" s="17"/>
      <c r="BG2502" s="17"/>
      <c r="BH2502" s="17"/>
      <c r="BI2502" s="17"/>
      <c r="BJ2502" s="17"/>
      <c r="BK2502" s="17"/>
      <c r="BL2502" s="33"/>
      <c r="BM2502" s="33"/>
      <c r="BN2502" s="17"/>
      <c r="BO2502" s="17"/>
      <c r="BP2502" s="17"/>
      <c r="BQ2502" s="17"/>
      <c r="BR2502" s="17"/>
      <c r="BS2502" s="17"/>
      <c r="BT2502" s="33"/>
      <c r="BU2502" s="33"/>
    </row>
    <row r="2503" spans="58:73" ht="15">
      <c r="BF2503" s="17"/>
      <c r="BG2503" s="17"/>
      <c r="BH2503" s="17"/>
      <c r="BI2503" s="17"/>
      <c r="BJ2503" s="17"/>
      <c r="BK2503" s="17"/>
      <c r="BL2503" s="33"/>
      <c r="BM2503" s="33"/>
      <c r="BN2503" s="17"/>
      <c r="BO2503" s="17"/>
      <c r="BP2503" s="17"/>
      <c r="BQ2503" s="17"/>
      <c r="BR2503" s="17"/>
      <c r="BS2503" s="17"/>
      <c r="BT2503" s="33"/>
      <c r="BU2503" s="33"/>
    </row>
    <row r="2504" spans="58:73" ht="15">
      <c r="BF2504" s="17"/>
      <c r="BG2504" s="17"/>
      <c r="BH2504" s="17"/>
      <c r="BI2504" s="17"/>
      <c r="BJ2504" s="17"/>
      <c r="BK2504" s="17"/>
      <c r="BL2504" s="33"/>
      <c r="BM2504" s="33"/>
      <c r="BN2504" s="17"/>
      <c r="BO2504" s="17"/>
      <c r="BP2504" s="17"/>
      <c r="BQ2504" s="17"/>
      <c r="BR2504" s="17"/>
      <c r="BS2504" s="17"/>
      <c r="BT2504" s="33"/>
      <c r="BU2504" s="33"/>
    </row>
    <row r="2505" spans="58:73" ht="15">
      <c r="BF2505" s="17"/>
      <c r="BG2505" s="17"/>
      <c r="BH2505" s="17"/>
      <c r="BI2505" s="17"/>
      <c r="BJ2505" s="17"/>
      <c r="BK2505" s="17"/>
      <c r="BL2505" s="33"/>
      <c r="BM2505" s="33"/>
      <c r="BN2505" s="17"/>
      <c r="BO2505" s="17"/>
      <c r="BP2505" s="17"/>
      <c r="BQ2505" s="17"/>
      <c r="BR2505" s="17"/>
      <c r="BS2505" s="17"/>
      <c r="BT2505" s="33"/>
      <c r="BU2505" s="33"/>
    </row>
    <row r="2506" spans="58:73" ht="15">
      <c r="BF2506" s="17"/>
      <c r="BG2506" s="17"/>
      <c r="BH2506" s="17"/>
      <c r="BI2506" s="17"/>
      <c r="BJ2506" s="17"/>
      <c r="BK2506" s="17"/>
      <c r="BL2506" s="33"/>
      <c r="BM2506" s="33"/>
      <c r="BN2506" s="17"/>
      <c r="BO2506" s="17"/>
      <c r="BP2506" s="17"/>
      <c r="BQ2506" s="17"/>
      <c r="BR2506" s="17"/>
      <c r="BS2506" s="17"/>
      <c r="BT2506" s="33"/>
      <c r="BU2506" s="33"/>
    </row>
    <row r="2507" spans="58:73" ht="15">
      <c r="BF2507" s="17"/>
      <c r="BG2507" s="17"/>
      <c r="BH2507" s="17"/>
      <c r="BI2507" s="17"/>
      <c r="BJ2507" s="17"/>
      <c r="BK2507" s="17"/>
      <c r="BL2507" s="33"/>
      <c r="BM2507" s="33"/>
      <c r="BN2507" s="17"/>
      <c r="BO2507" s="17"/>
      <c r="BP2507" s="17"/>
      <c r="BQ2507" s="17"/>
      <c r="BR2507" s="17"/>
      <c r="BS2507" s="17"/>
      <c r="BT2507" s="33"/>
      <c r="BU2507" s="33"/>
    </row>
    <row r="2508" spans="58:73" ht="15">
      <c r="BF2508" s="17"/>
      <c r="BG2508" s="17"/>
      <c r="BH2508" s="17"/>
      <c r="BI2508" s="17"/>
      <c r="BJ2508" s="17"/>
      <c r="BK2508" s="17"/>
      <c r="BL2508" s="33"/>
      <c r="BM2508" s="33"/>
      <c r="BN2508" s="17"/>
      <c r="BO2508" s="17"/>
      <c r="BP2508" s="17"/>
      <c r="BQ2508" s="17"/>
      <c r="BR2508" s="17"/>
      <c r="BS2508" s="17"/>
      <c r="BT2508" s="33"/>
      <c r="BU2508" s="33"/>
    </row>
    <row r="2509" spans="58:73" ht="15">
      <c r="BF2509" s="17"/>
      <c r="BG2509" s="17"/>
      <c r="BH2509" s="17"/>
      <c r="BI2509" s="17"/>
      <c r="BJ2509" s="17"/>
      <c r="BK2509" s="17"/>
      <c r="BL2509" s="33"/>
      <c r="BM2509" s="33"/>
      <c r="BN2509" s="17"/>
      <c r="BO2509" s="17"/>
      <c r="BP2509" s="17"/>
      <c r="BQ2509" s="17"/>
      <c r="BR2509" s="17"/>
      <c r="BS2509" s="17"/>
      <c r="BT2509" s="33"/>
      <c r="BU2509" s="33"/>
    </row>
    <row r="2510" spans="58:73" ht="15">
      <c r="BF2510" s="17"/>
      <c r="BG2510" s="17"/>
      <c r="BH2510" s="17"/>
      <c r="BI2510" s="17"/>
      <c r="BJ2510" s="17"/>
      <c r="BK2510" s="17"/>
      <c r="BL2510" s="33"/>
      <c r="BM2510" s="33"/>
      <c r="BN2510" s="17"/>
      <c r="BO2510" s="17"/>
      <c r="BP2510" s="17"/>
      <c r="BQ2510" s="17"/>
      <c r="BR2510" s="17"/>
      <c r="BS2510" s="17"/>
      <c r="BT2510" s="33"/>
      <c r="BU2510" s="33"/>
    </row>
    <row r="2511" spans="58:73" ht="15">
      <c r="BF2511" s="17"/>
      <c r="BG2511" s="17"/>
      <c r="BH2511" s="17"/>
      <c r="BI2511" s="17"/>
      <c r="BJ2511" s="17"/>
      <c r="BK2511" s="17"/>
      <c r="BL2511" s="33"/>
      <c r="BM2511" s="33"/>
      <c r="BN2511" s="17"/>
      <c r="BO2511" s="17"/>
      <c r="BP2511" s="17"/>
      <c r="BQ2511" s="17"/>
      <c r="BR2511" s="17"/>
      <c r="BS2511" s="17"/>
      <c r="BT2511" s="33"/>
      <c r="BU2511" s="33"/>
    </row>
    <row r="2512" spans="58:73" ht="15">
      <c r="BF2512" s="17"/>
      <c r="BG2512" s="17"/>
      <c r="BH2512" s="17"/>
      <c r="BI2512" s="17"/>
      <c r="BJ2512" s="17"/>
      <c r="BK2512" s="17"/>
      <c r="BL2512" s="33"/>
      <c r="BM2512" s="33"/>
      <c r="BN2512" s="17"/>
      <c r="BO2512" s="17"/>
      <c r="BP2512" s="17"/>
      <c r="BQ2512" s="17"/>
      <c r="BR2512" s="17"/>
      <c r="BS2512" s="17"/>
      <c r="BT2512" s="33"/>
      <c r="BU2512" s="33"/>
    </row>
    <row r="2513" spans="58:73" ht="15">
      <c r="BF2513" s="17"/>
      <c r="BG2513" s="17"/>
      <c r="BH2513" s="17"/>
      <c r="BI2513" s="17"/>
      <c r="BJ2513" s="17"/>
      <c r="BK2513" s="17"/>
      <c r="BL2513" s="33"/>
      <c r="BM2513" s="33"/>
      <c r="BN2513" s="17"/>
      <c r="BO2513" s="17"/>
      <c r="BP2513" s="17"/>
      <c r="BQ2513" s="17"/>
      <c r="BR2513" s="17"/>
      <c r="BS2513" s="17"/>
      <c r="BT2513" s="33"/>
      <c r="BU2513" s="33"/>
    </row>
    <row r="2514" spans="58:73" ht="15">
      <c r="BF2514" s="17"/>
      <c r="BG2514" s="17"/>
      <c r="BH2514" s="17"/>
      <c r="BI2514" s="17"/>
      <c r="BJ2514" s="17"/>
      <c r="BK2514" s="17"/>
      <c r="BL2514" s="33"/>
      <c r="BM2514" s="33"/>
      <c r="BN2514" s="17"/>
      <c r="BO2514" s="17"/>
      <c r="BP2514" s="17"/>
      <c r="BQ2514" s="17"/>
      <c r="BR2514" s="17"/>
      <c r="BS2514" s="17"/>
      <c r="BT2514" s="33"/>
      <c r="BU2514" s="33"/>
    </row>
    <row r="2515" spans="58:73" ht="15">
      <c r="BF2515" s="17"/>
      <c r="BG2515" s="17"/>
      <c r="BH2515" s="17"/>
      <c r="BI2515" s="17"/>
      <c r="BJ2515" s="17"/>
      <c r="BK2515" s="17"/>
      <c r="BL2515" s="33"/>
      <c r="BM2515" s="33"/>
      <c r="BN2515" s="17"/>
      <c r="BO2515" s="17"/>
      <c r="BP2515" s="17"/>
      <c r="BQ2515" s="17"/>
      <c r="BR2515" s="17"/>
      <c r="BS2515" s="17"/>
      <c r="BT2515" s="33"/>
      <c r="BU2515" s="33"/>
    </row>
    <row r="2516" spans="58:73" ht="15">
      <c r="BF2516" s="17"/>
      <c r="BG2516" s="17"/>
      <c r="BH2516" s="17"/>
      <c r="BI2516" s="17"/>
      <c r="BJ2516" s="17"/>
      <c r="BK2516" s="17"/>
      <c r="BL2516" s="33"/>
      <c r="BM2516" s="33"/>
      <c r="BN2516" s="17"/>
      <c r="BO2516" s="17"/>
      <c r="BP2516" s="17"/>
      <c r="BQ2516" s="17"/>
      <c r="BR2516" s="17"/>
      <c r="BS2516" s="17"/>
      <c r="BT2516" s="33"/>
      <c r="BU2516" s="33"/>
    </row>
    <row r="2517" spans="58:73" ht="15">
      <c r="BF2517" s="17"/>
      <c r="BG2517" s="17"/>
      <c r="BH2517" s="17"/>
      <c r="BI2517" s="17"/>
      <c r="BJ2517" s="17"/>
      <c r="BK2517" s="17"/>
      <c r="BL2517" s="33"/>
      <c r="BM2517" s="33"/>
      <c r="BN2517" s="17"/>
      <c r="BO2517" s="17"/>
      <c r="BP2517" s="17"/>
      <c r="BQ2517" s="17"/>
      <c r="BR2517" s="17"/>
      <c r="BS2517" s="17"/>
      <c r="BT2517" s="33"/>
      <c r="BU2517" s="33"/>
    </row>
    <row r="2518" spans="58:73" ht="15">
      <c r="BF2518" s="17"/>
      <c r="BG2518" s="17"/>
      <c r="BH2518" s="17"/>
      <c r="BI2518" s="17"/>
      <c r="BJ2518" s="17"/>
      <c r="BK2518" s="17"/>
      <c r="BL2518" s="33"/>
      <c r="BM2518" s="33"/>
      <c r="BN2518" s="17"/>
      <c r="BO2518" s="17"/>
      <c r="BP2518" s="17"/>
      <c r="BQ2518" s="17"/>
      <c r="BR2518" s="17"/>
      <c r="BS2518" s="17"/>
      <c r="BT2518" s="33"/>
      <c r="BU2518" s="33"/>
    </row>
    <row r="2519" spans="58:73" ht="15">
      <c r="BF2519" s="17"/>
      <c r="BG2519" s="17"/>
      <c r="BH2519" s="17"/>
      <c r="BI2519" s="17"/>
      <c r="BJ2519" s="17"/>
      <c r="BK2519" s="17"/>
      <c r="BL2519" s="33"/>
      <c r="BM2519" s="33"/>
      <c r="BN2519" s="17"/>
      <c r="BO2519" s="17"/>
      <c r="BP2519" s="17"/>
      <c r="BQ2519" s="17"/>
      <c r="BR2519" s="17"/>
      <c r="BS2519" s="17"/>
      <c r="BT2519" s="33"/>
      <c r="BU2519" s="33"/>
    </row>
    <row r="2520" spans="58:73" ht="15">
      <c r="BF2520" s="17"/>
      <c r="BG2520" s="17"/>
      <c r="BH2520" s="17"/>
      <c r="BI2520" s="17"/>
      <c r="BJ2520" s="17"/>
      <c r="BK2520" s="17"/>
      <c r="BL2520" s="33"/>
      <c r="BM2520" s="33"/>
      <c r="BN2520" s="17"/>
      <c r="BO2520" s="17"/>
      <c r="BP2520" s="17"/>
      <c r="BQ2520" s="17"/>
      <c r="BR2520" s="17"/>
      <c r="BS2520" s="17"/>
      <c r="BT2520" s="33"/>
      <c r="BU2520" s="33"/>
    </row>
    <row r="2521" spans="58:73" ht="15">
      <c r="BF2521" s="17"/>
      <c r="BG2521" s="17"/>
      <c r="BH2521" s="17"/>
      <c r="BI2521" s="17"/>
      <c r="BJ2521" s="17"/>
      <c r="BK2521" s="17"/>
      <c r="BL2521" s="33"/>
      <c r="BM2521" s="33"/>
      <c r="BN2521" s="17"/>
      <c r="BO2521" s="17"/>
      <c r="BP2521" s="17"/>
      <c r="BQ2521" s="17"/>
      <c r="BR2521" s="17"/>
      <c r="BS2521" s="17"/>
      <c r="BT2521" s="33"/>
      <c r="BU2521" s="33"/>
    </row>
    <row r="2522" spans="58:73" ht="15">
      <c r="BF2522" s="17"/>
      <c r="BG2522" s="17"/>
      <c r="BH2522" s="17"/>
      <c r="BI2522" s="17"/>
      <c r="BJ2522" s="17"/>
      <c r="BK2522" s="17"/>
      <c r="BL2522" s="33"/>
      <c r="BM2522" s="33"/>
      <c r="BN2522" s="17"/>
      <c r="BO2522" s="17"/>
      <c r="BP2522" s="17"/>
      <c r="BQ2522" s="17"/>
      <c r="BR2522" s="17"/>
      <c r="BS2522" s="17"/>
      <c r="BT2522" s="33"/>
      <c r="BU2522" s="33"/>
    </row>
    <row r="2523" spans="58:73" ht="15">
      <c r="BF2523" s="17"/>
      <c r="BG2523" s="17"/>
      <c r="BH2523" s="17"/>
      <c r="BI2523" s="17"/>
      <c r="BJ2523" s="17"/>
      <c r="BK2523" s="17"/>
      <c r="BL2523" s="33"/>
      <c r="BM2523" s="33"/>
      <c r="BN2523" s="17"/>
      <c r="BO2523" s="17"/>
      <c r="BP2523" s="17"/>
      <c r="BQ2523" s="17"/>
      <c r="BR2523" s="17"/>
      <c r="BS2523" s="17"/>
      <c r="BT2523" s="33"/>
      <c r="BU2523" s="33"/>
    </row>
    <row r="2524" spans="58:73" ht="15">
      <c r="BF2524" s="17"/>
      <c r="BG2524" s="17"/>
      <c r="BH2524" s="17"/>
      <c r="BI2524" s="17"/>
      <c r="BJ2524" s="17"/>
      <c r="BK2524" s="17"/>
      <c r="BL2524" s="33"/>
      <c r="BM2524" s="33"/>
      <c r="BN2524" s="17"/>
      <c r="BO2524" s="17"/>
      <c r="BP2524" s="17"/>
      <c r="BQ2524" s="17"/>
      <c r="BR2524" s="17"/>
      <c r="BS2524" s="17"/>
      <c r="BT2524" s="33"/>
      <c r="BU2524" s="33"/>
    </row>
    <row r="2525" spans="58:73" ht="15">
      <c r="BF2525" s="17"/>
      <c r="BG2525" s="17"/>
      <c r="BH2525" s="17"/>
      <c r="BI2525" s="17"/>
      <c r="BJ2525" s="17"/>
      <c r="BK2525" s="17"/>
      <c r="BL2525" s="33"/>
      <c r="BM2525" s="33"/>
      <c r="BN2525" s="17"/>
      <c r="BO2525" s="17"/>
      <c r="BP2525" s="17"/>
      <c r="BQ2525" s="17"/>
      <c r="BR2525" s="17"/>
      <c r="BS2525" s="17"/>
      <c r="BT2525" s="33"/>
      <c r="BU2525" s="33"/>
    </row>
    <row r="2526" spans="58:73" ht="15">
      <c r="BF2526" s="17"/>
      <c r="BG2526" s="17"/>
      <c r="BH2526" s="17"/>
      <c r="BI2526" s="17"/>
      <c r="BJ2526" s="17"/>
      <c r="BK2526" s="17"/>
      <c r="BL2526" s="33"/>
      <c r="BM2526" s="33"/>
      <c r="BN2526" s="17"/>
      <c r="BO2526" s="17"/>
      <c r="BP2526" s="17"/>
      <c r="BQ2526" s="17"/>
      <c r="BR2526" s="17"/>
      <c r="BS2526" s="17"/>
      <c r="BT2526" s="33"/>
      <c r="BU2526" s="33"/>
    </row>
    <row r="2527" spans="58:73" ht="15">
      <c r="BF2527" s="17"/>
      <c r="BG2527" s="17"/>
      <c r="BH2527" s="17"/>
      <c r="BI2527" s="17"/>
      <c r="BJ2527" s="17"/>
      <c r="BK2527" s="17"/>
      <c r="BL2527" s="33"/>
      <c r="BM2527" s="33"/>
      <c r="BN2527" s="17"/>
      <c r="BO2527" s="17"/>
      <c r="BP2527" s="17"/>
      <c r="BQ2527" s="17"/>
      <c r="BR2527" s="17"/>
      <c r="BS2527" s="17"/>
      <c r="BT2527" s="33"/>
      <c r="BU2527" s="33"/>
    </row>
    <row r="2528" spans="58:73" ht="15">
      <c r="BF2528" s="17"/>
      <c r="BG2528" s="17"/>
      <c r="BH2528" s="17"/>
      <c r="BI2528" s="17"/>
      <c r="BJ2528" s="17"/>
      <c r="BK2528" s="17"/>
      <c r="BL2528" s="33"/>
      <c r="BM2528" s="33"/>
      <c r="BN2528" s="17"/>
      <c r="BO2528" s="17"/>
      <c r="BP2528" s="17"/>
      <c r="BQ2528" s="17"/>
      <c r="BR2528" s="17"/>
      <c r="BS2528" s="17"/>
      <c r="BT2528" s="33"/>
      <c r="BU2528" s="33"/>
    </row>
    <row r="2529" spans="58:73" ht="15">
      <c r="BF2529" s="17"/>
      <c r="BG2529" s="17"/>
      <c r="BH2529" s="17"/>
      <c r="BI2529" s="17"/>
      <c r="BJ2529" s="17"/>
      <c r="BK2529" s="17"/>
      <c r="BL2529" s="33"/>
      <c r="BM2529" s="33"/>
      <c r="BN2529" s="17"/>
      <c r="BO2529" s="17"/>
      <c r="BP2529" s="17"/>
      <c r="BQ2529" s="17"/>
      <c r="BR2529" s="17"/>
      <c r="BS2529" s="17"/>
      <c r="BT2529" s="33"/>
      <c r="BU2529" s="33"/>
    </row>
    <row r="2530" spans="58:73" ht="15">
      <c r="BF2530" s="17"/>
      <c r="BG2530" s="17"/>
      <c r="BH2530" s="17"/>
      <c r="BI2530" s="17"/>
      <c r="BJ2530" s="17"/>
      <c r="BK2530" s="17"/>
      <c r="BL2530" s="33"/>
      <c r="BM2530" s="33"/>
      <c r="BN2530" s="17"/>
      <c r="BO2530" s="17"/>
      <c r="BP2530" s="17"/>
      <c r="BQ2530" s="17"/>
      <c r="BR2530" s="17"/>
      <c r="BS2530" s="17"/>
      <c r="BT2530" s="33"/>
      <c r="BU2530" s="33"/>
    </row>
    <row r="2531" spans="58:73" ht="15">
      <c r="BF2531" s="17"/>
      <c r="BG2531" s="17"/>
      <c r="BH2531" s="17"/>
      <c r="BI2531" s="17"/>
      <c r="BJ2531" s="17"/>
      <c r="BK2531" s="17"/>
      <c r="BL2531" s="33"/>
      <c r="BM2531" s="33"/>
      <c r="BN2531" s="17"/>
      <c r="BO2531" s="17"/>
      <c r="BP2531" s="17"/>
      <c r="BQ2531" s="17"/>
      <c r="BR2531" s="17"/>
      <c r="BS2531" s="17"/>
      <c r="BT2531" s="33"/>
      <c r="BU2531" s="33"/>
    </row>
    <row r="2532" spans="58:73" ht="15">
      <c r="BF2532" s="17"/>
      <c r="BG2532" s="17"/>
      <c r="BH2532" s="17"/>
      <c r="BI2532" s="17"/>
      <c r="BJ2532" s="17"/>
      <c r="BK2532" s="17"/>
      <c r="BL2532" s="33"/>
      <c r="BM2532" s="33"/>
      <c r="BN2532" s="17"/>
      <c r="BO2532" s="17"/>
      <c r="BP2532" s="17"/>
      <c r="BQ2532" s="17"/>
      <c r="BR2532" s="17"/>
      <c r="BS2532" s="17"/>
      <c r="BT2532" s="33"/>
      <c r="BU2532" s="33"/>
    </row>
    <row r="2533" spans="58:73" ht="15">
      <c r="BF2533" s="17"/>
      <c r="BG2533" s="17"/>
      <c r="BH2533" s="17"/>
      <c r="BI2533" s="17"/>
      <c r="BJ2533" s="17"/>
      <c r="BK2533" s="17"/>
      <c r="BL2533" s="33"/>
      <c r="BM2533" s="33"/>
      <c r="BN2533" s="17"/>
      <c r="BO2533" s="17"/>
      <c r="BP2533" s="17"/>
      <c r="BQ2533" s="17"/>
      <c r="BR2533" s="17"/>
      <c r="BS2533" s="17"/>
      <c r="BT2533" s="33"/>
      <c r="BU2533" s="33"/>
    </row>
    <row r="2534" spans="58:73" ht="15">
      <c r="BF2534" s="17"/>
      <c r="BG2534" s="17"/>
      <c r="BH2534" s="17"/>
      <c r="BI2534" s="17"/>
      <c r="BJ2534" s="17"/>
      <c r="BK2534" s="17"/>
      <c r="BL2534" s="33"/>
      <c r="BM2534" s="33"/>
      <c r="BN2534" s="17"/>
      <c r="BO2534" s="17"/>
      <c r="BP2534" s="17"/>
      <c r="BQ2534" s="17"/>
      <c r="BR2534" s="17"/>
      <c r="BS2534" s="17"/>
      <c r="BT2534" s="33"/>
      <c r="BU2534" s="33"/>
    </row>
    <row r="2535" spans="58:73" ht="15">
      <c r="BF2535" s="17"/>
      <c r="BG2535" s="17"/>
      <c r="BH2535" s="17"/>
      <c r="BI2535" s="17"/>
      <c r="BJ2535" s="17"/>
      <c r="BK2535" s="17"/>
      <c r="BL2535" s="33"/>
      <c r="BM2535" s="33"/>
      <c r="BN2535" s="17"/>
      <c r="BO2535" s="17"/>
      <c r="BP2535" s="17"/>
      <c r="BQ2535" s="17"/>
      <c r="BR2535" s="17"/>
      <c r="BS2535" s="17"/>
      <c r="BT2535" s="33"/>
      <c r="BU2535" s="33"/>
    </row>
    <row r="2536" spans="58:73" ht="15">
      <c r="BF2536" s="17"/>
      <c r="BG2536" s="17"/>
      <c r="BH2536" s="17"/>
      <c r="BI2536" s="17"/>
      <c r="BJ2536" s="17"/>
      <c r="BK2536" s="17"/>
      <c r="BL2536" s="33"/>
      <c r="BM2536" s="33"/>
      <c r="BN2536" s="17"/>
      <c r="BO2536" s="17"/>
      <c r="BP2536" s="17"/>
      <c r="BQ2536" s="17"/>
      <c r="BR2536" s="17"/>
      <c r="BS2536" s="17"/>
      <c r="BT2536" s="33"/>
      <c r="BU2536" s="33"/>
    </row>
    <row r="2537" spans="58:73" ht="15">
      <c r="BF2537" s="17"/>
      <c r="BG2537" s="17"/>
      <c r="BH2537" s="17"/>
      <c r="BI2537" s="17"/>
      <c r="BJ2537" s="17"/>
      <c r="BK2537" s="17"/>
      <c r="BL2537" s="33"/>
      <c r="BM2537" s="33"/>
      <c r="BN2537" s="17"/>
      <c r="BO2537" s="17"/>
      <c r="BP2537" s="17"/>
      <c r="BQ2537" s="17"/>
      <c r="BR2537" s="17"/>
      <c r="BS2537" s="17"/>
      <c r="BT2537" s="33"/>
      <c r="BU2537" s="33"/>
    </row>
    <row r="2538" spans="58:73" ht="15">
      <c r="BF2538" s="17"/>
      <c r="BG2538" s="17"/>
      <c r="BH2538" s="17"/>
      <c r="BI2538" s="17"/>
      <c r="BJ2538" s="17"/>
      <c r="BK2538" s="17"/>
      <c r="BL2538" s="33"/>
      <c r="BM2538" s="33"/>
      <c r="BN2538" s="17"/>
      <c r="BO2538" s="17"/>
      <c r="BP2538" s="17"/>
      <c r="BQ2538" s="17"/>
      <c r="BR2538" s="17"/>
      <c r="BS2538" s="17"/>
      <c r="BT2538" s="33"/>
      <c r="BU2538" s="33"/>
    </row>
    <row r="2539" spans="58:73" ht="15">
      <c r="BF2539" s="17"/>
      <c r="BG2539" s="17"/>
      <c r="BH2539" s="17"/>
      <c r="BI2539" s="17"/>
      <c r="BJ2539" s="17"/>
      <c r="BK2539" s="17"/>
      <c r="BL2539" s="33"/>
      <c r="BM2539" s="33"/>
      <c r="BN2539" s="17"/>
      <c r="BO2539" s="17"/>
      <c r="BP2539" s="17"/>
      <c r="BQ2539" s="17"/>
      <c r="BR2539" s="17"/>
      <c r="BS2539" s="17"/>
      <c r="BT2539" s="33"/>
      <c r="BU2539" s="33"/>
    </row>
    <row r="2540" spans="58:73" ht="15">
      <c r="BF2540" s="17"/>
      <c r="BG2540" s="17"/>
      <c r="BH2540" s="17"/>
      <c r="BI2540" s="17"/>
      <c r="BJ2540" s="17"/>
      <c r="BK2540" s="17"/>
      <c r="BL2540" s="33"/>
      <c r="BM2540" s="33"/>
      <c r="BN2540" s="17"/>
      <c r="BO2540" s="17"/>
      <c r="BP2540" s="17"/>
      <c r="BQ2540" s="17"/>
      <c r="BR2540" s="17"/>
      <c r="BS2540" s="17"/>
      <c r="BT2540" s="33"/>
      <c r="BU2540" s="33"/>
    </row>
    <row r="2541" spans="58:73" ht="15">
      <c r="BF2541" s="17"/>
      <c r="BG2541" s="17"/>
      <c r="BH2541" s="17"/>
      <c r="BI2541" s="17"/>
      <c r="BJ2541" s="17"/>
      <c r="BK2541" s="17"/>
      <c r="BL2541" s="33"/>
      <c r="BM2541" s="33"/>
      <c r="BN2541" s="17"/>
      <c r="BO2541" s="17"/>
      <c r="BP2541" s="17"/>
      <c r="BQ2541" s="17"/>
      <c r="BR2541" s="17"/>
      <c r="BS2541" s="17"/>
      <c r="BT2541" s="33"/>
      <c r="BU2541" s="33"/>
    </row>
    <row r="2542" spans="58:73" ht="15">
      <c r="BF2542" s="17"/>
      <c r="BG2542" s="17"/>
      <c r="BH2542" s="17"/>
      <c r="BI2542" s="17"/>
      <c r="BJ2542" s="17"/>
      <c r="BK2542" s="17"/>
      <c r="BL2542" s="33"/>
      <c r="BM2542" s="33"/>
      <c r="BN2542" s="17"/>
      <c r="BO2542" s="17"/>
      <c r="BP2542" s="17"/>
      <c r="BQ2542" s="17"/>
      <c r="BR2542" s="17"/>
      <c r="BS2542" s="17"/>
      <c r="BT2542" s="33"/>
      <c r="BU2542" s="33"/>
    </row>
    <row r="2543" spans="58:73" ht="15">
      <c r="BF2543" s="17"/>
      <c r="BG2543" s="17"/>
      <c r="BH2543" s="17"/>
      <c r="BI2543" s="17"/>
      <c r="BJ2543" s="17"/>
      <c r="BK2543" s="17"/>
      <c r="BL2543" s="33"/>
      <c r="BM2543" s="33"/>
      <c r="BN2543" s="17"/>
      <c r="BO2543" s="17"/>
      <c r="BP2543" s="17"/>
      <c r="BQ2543" s="17"/>
      <c r="BR2543" s="17"/>
      <c r="BS2543" s="17"/>
      <c r="BT2543" s="33"/>
      <c r="BU2543" s="33"/>
    </row>
    <row r="2544" spans="58:73" ht="15">
      <c r="BF2544" s="17"/>
      <c r="BG2544" s="17"/>
      <c r="BH2544" s="17"/>
      <c r="BI2544" s="17"/>
      <c r="BJ2544" s="17"/>
      <c r="BK2544" s="17"/>
      <c r="BL2544" s="33"/>
      <c r="BM2544" s="33"/>
      <c r="BN2544" s="17"/>
      <c r="BO2544" s="17"/>
      <c r="BP2544" s="17"/>
      <c r="BQ2544" s="17"/>
      <c r="BR2544" s="17"/>
      <c r="BS2544" s="17"/>
      <c r="BT2544" s="33"/>
      <c r="BU2544" s="33"/>
    </row>
    <row r="2545" spans="58:73" ht="15">
      <c r="BF2545" s="17"/>
      <c r="BG2545" s="17"/>
      <c r="BH2545" s="17"/>
      <c r="BI2545" s="17"/>
      <c r="BJ2545" s="17"/>
      <c r="BK2545" s="17"/>
      <c r="BL2545" s="33"/>
      <c r="BM2545" s="33"/>
      <c r="BN2545" s="17"/>
      <c r="BO2545" s="17"/>
      <c r="BP2545" s="17"/>
      <c r="BQ2545" s="17"/>
      <c r="BR2545" s="17"/>
      <c r="BS2545" s="17"/>
      <c r="BT2545" s="33"/>
      <c r="BU2545" s="33"/>
    </row>
    <row r="2546" spans="58:73" ht="15">
      <c r="BF2546" s="17"/>
      <c r="BG2546" s="17"/>
      <c r="BH2546" s="17"/>
      <c r="BI2546" s="17"/>
      <c r="BJ2546" s="17"/>
      <c r="BK2546" s="17"/>
      <c r="BL2546" s="33"/>
      <c r="BM2546" s="33"/>
      <c r="BN2546" s="17"/>
      <c r="BO2546" s="17"/>
      <c r="BP2546" s="17"/>
      <c r="BQ2546" s="17"/>
      <c r="BR2546" s="17"/>
      <c r="BS2546" s="17"/>
      <c r="BT2546" s="33"/>
      <c r="BU2546" s="33"/>
    </row>
    <row r="2547" spans="58:73" ht="15">
      <c r="BF2547" s="17"/>
      <c r="BG2547" s="17"/>
      <c r="BH2547" s="17"/>
      <c r="BI2547" s="17"/>
      <c r="BJ2547" s="17"/>
      <c r="BK2547" s="17"/>
      <c r="BL2547" s="33"/>
      <c r="BM2547" s="33"/>
      <c r="BN2547" s="17"/>
      <c r="BO2547" s="17"/>
      <c r="BP2547" s="17"/>
      <c r="BQ2547" s="17"/>
      <c r="BR2547" s="17"/>
      <c r="BS2547" s="17"/>
      <c r="BT2547" s="33"/>
      <c r="BU2547" s="33"/>
    </row>
    <row r="2548" spans="58:73" ht="15">
      <c r="BF2548" s="17"/>
      <c r="BG2548" s="17"/>
      <c r="BH2548" s="17"/>
      <c r="BI2548" s="17"/>
      <c r="BJ2548" s="17"/>
      <c r="BK2548" s="17"/>
      <c r="BL2548" s="33"/>
      <c r="BM2548" s="33"/>
      <c r="BN2548" s="17"/>
      <c r="BO2548" s="17"/>
      <c r="BP2548" s="17"/>
      <c r="BQ2548" s="17"/>
      <c r="BR2548" s="17"/>
      <c r="BS2548" s="17"/>
      <c r="BT2548" s="33"/>
      <c r="BU2548" s="33"/>
    </row>
    <row r="2549" spans="58:73" ht="15">
      <c r="BF2549" s="17"/>
      <c r="BG2549" s="17"/>
      <c r="BH2549" s="17"/>
      <c r="BI2549" s="17"/>
      <c r="BJ2549" s="17"/>
      <c r="BK2549" s="17"/>
      <c r="BL2549" s="33"/>
      <c r="BM2549" s="33"/>
      <c r="BN2549" s="17"/>
      <c r="BO2549" s="17"/>
      <c r="BP2549" s="17"/>
      <c r="BQ2549" s="17"/>
      <c r="BR2549" s="17"/>
      <c r="BS2549" s="17"/>
      <c r="BT2549" s="33"/>
      <c r="BU2549" s="33"/>
    </row>
    <row r="2550" spans="58:73" ht="15">
      <c r="BF2550" s="17"/>
      <c r="BG2550" s="17"/>
      <c r="BH2550" s="17"/>
      <c r="BI2550" s="17"/>
      <c r="BJ2550" s="17"/>
      <c r="BK2550" s="17"/>
      <c r="BL2550" s="33"/>
      <c r="BM2550" s="33"/>
      <c r="BN2550" s="17"/>
      <c r="BO2550" s="17"/>
      <c r="BP2550" s="17"/>
      <c r="BQ2550" s="17"/>
      <c r="BR2550" s="17"/>
      <c r="BS2550" s="17"/>
      <c r="BT2550" s="33"/>
      <c r="BU2550" s="33"/>
    </row>
    <row r="2551" spans="58:73" ht="15">
      <c r="BF2551" s="17"/>
      <c r="BG2551" s="17"/>
      <c r="BH2551" s="17"/>
      <c r="BI2551" s="17"/>
      <c r="BJ2551" s="17"/>
      <c r="BK2551" s="17"/>
      <c r="BL2551" s="33"/>
      <c r="BM2551" s="33"/>
      <c r="BN2551" s="17"/>
      <c r="BO2551" s="17"/>
      <c r="BP2551" s="17"/>
      <c r="BQ2551" s="17"/>
      <c r="BR2551" s="17"/>
      <c r="BS2551" s="17"/>
      <c r="BT2551" s="33"/>
      <c r="BU2551" s="33"/>
    </row>
    <row r="2552" spans="58:73" ht="15">
      <c r="BF2552" s="17"/>
      <c r="BG2552" s="17"/>
      <c r="BH2552" s="17"/>
      <c r="BI2552" s="17"/>
      <c r="BJ2552" s="17"/>
      <c r="BK2552" s="17"/>
      <c r="BL2552" s="33"/>
      <c r="BM2552" s="33"/>
      <c r="BN2552" s="17"/>
      <c r="BO2552" s="17"/>
      <c r="BP2552" s="17"/>
      <c r="BQ2552" s="17"/>
      <c r="BR2552" s="17"/>
      <c r="BS2552" s="17"/>
      <c r="BT2552" s="33"/>
      <c r="BU2552" s="33"/>
    </row>
    <row r="2553" spans="58:73" ht="15">
      <c r="BF2553" s="17"/>
      <c r="BG2553" s="17"/>
      <c r="BH2553" s="17"/>
      <c r="BI2553" s="17"/>
      <c r="BJ2553" s="17"/>
      <c r="BK2553" s="17"/>
      <c r="BL2553" s="33"/>
      <c r="BM2553" s="33"/>
      <c r="BN2553" s="17"/>
      <c r="BO2553" s="17"/>
      <c r="BP2553" s="17"/>
      <c r="BQ2553" s="17"/>
      <c r="BR2553" s="17"/>
      <c r="BS2553" s="17"/>
      <c r="BT2553" s="33"/>
      <c r="BU2553" s="33"/>
    </row>
    <row r="2554" spans="58:73" ht="15">
      <c r="BF2554" s="17"/>
      <c r="BG2554" s="17"/>
      <c r="BH2554" s="17"/>
      <c r="BI2554" s="17"/>
      <c r="BJ2554" s="17"/>
      <c r="BK2554" s="17"/>
      <c r="BL2554" s="33"/>
      <c r="BM2554" s="33"/>
      <c r="BN2554" s="17"/>
      <c r="BO2554" s="17"/>
      <c r="BP2554" s="17"/>
      <c r="BQ2554" s="17"/>
      <c r="BR2554" s="17"/>
      <c r="BS2554" s="17"/>
      <c r="BT2554" s="33"/>
      <c r="BU2554" s="33"/>
    </row>
    <row r="2555" spans="58:73" ht="15">
      <c r="BF2555" s="17"/>
      <c r="BG2555" s="17"/>
      <c r="BH2555" s="17"/>
      <c r="BI2555" s="17"/>
      <c r="BJ2555" s="17"/>
      <c r="BK2555" s="17"/>
      <c r="BL2555" s="33"/>
      <c r="BM2555" s="33"/>
      <c r="BN2555" s="17"/>
      <c r="BO2555" s="17"/>
      <c r="BP2555" s="17"/>
      <c r="BQ2555" s="17"/>
      <c r="BR2555" s="17"/>
      <c r="BS2555" s="17"/>
      <c r="BT2555" s="33"/>
      <c r="BU2555" s="33"/>
    </row>
    <row r="2556" spans="58:73" ht="15">
      <c r="BF2556" s="17"/>
      <c r="BG2556" s="17"/>
      <c r="BH2556" s="17"/>
      <c r="BI2556" s="17"/>
      <c r="BJ2556" s="17"/>
      <c r="BK2556" s="17"/>
      <c r="BL2556" s="33"/>
      <c r="BM2556" s="33"/>
      <c r="BN2556" s="17"/>
      <c r="BO2556" s="17"/>
      <c r="BP2556" s="17"/>
      <c r="BQ2556" s="17"/>
      <c r="BR2556" s="17"/>
      <c r="BS2556" s="17"/>
      <c r="BT2556" s="33"/>
      <c r="BU2556" s="33"/>
    </row>
    <row r="2557" spans="58:73" ht="15">
      <c r="BF2557" s="17"/>
      <c r="BG2557" s="17"/>
      <c r="BH2557" s="17"/>
      <c r="BI2557" s="17"/>
      <c r="BJ2557" s="17"/>
      <c r="BK2557" s="17"/>
      <c r="BL2557" s="33"/>
      <c r="BM2557" s="33"/>
      <c r="BN2557" s="17"/>
      <c r="BO2557" s="17"/>
      <c r="BP2557" s="17"/>
      <c r="BQ2557" s="17"/>
      <c r="BR2557" s="17"/>
      <c r="BS2557" s="17"/>
      <c r="BT2557" s="33"/>
      <c r="BU2557" s="33"/>
    </row>
    <row r="2558" spans="58:73" ht="15">
      <c r="BF2558" s="17"/>
      <c r="BG2558" s="17"/>
      <c r="BH2558" s="17"/>
      <c r="BI2558" s="17"/>
      <c r="BJ2558" s="17"/>
      <c r="BK2558" s="17"/>
      <c r="BL2558" s="33"/>
      <c r="BM2558" s="33"/>
      <c r="BN2558" s="17"/>
      <c r="BO2558" s="17"/>
      <c r="BP2558" s="17"/>
      <c r="BQ2558" s="17"/>
      <c r="BR2558" s="17"/>
      <c r="BS2558" s="17"/>
      <c r="BT2558" s="33"/>
      <c r="BU2558" s="33"/>
    </row>
    <row r="2559" spans="58:73" ht="15">
      <c r="BF2559" s="17"/>
      <c r="BG2559" s="17"/>
      <c r="BH2559" s="17"/>
      <c r="BI2559" s="17"/>
      <c r="BJ2559" s="17"/>
      <c r="BK2559" s="17"/>
      <c r="BL2559" s="33"/>
      <c r="BM2559" s="33"/>
      <c r="BN2559" s="17"/>
      <c r="BO2559" s="17"/>
      <c r="BP2559" s="17"/>
      <c r="BQ2559" s="17"/>
      <c r="BR2559" s="17"/>
      <c r="BS2559" s="17"/>
      <c r="BT2559" s="33"/>
      <c r="BU2559" s="33"/>
    </row>
    <row r="2560" spans="58:73" ht="15">
      <c r="BF2560" s="17"/>
      <c r="BG2560" s="17"/>
      <c r="BH2560" s="17"/>
      <c r="BI2560" s="17"/>
      <c r="BJ2560" s="17"/>
      <c r="BK2560" s="17"/>
      <c r="BL2560" s="33"/>
      <c r="BM2560" s="33"/>
      <c r="BN2560" s="17"/>
      <c r="BO2560" s="17"/>
      <c r="BP2560" s="17"/>
      <c r="BQ2560" s="17"/>
      <c r="BR2560" s="17"/>
      <c r="BS2560" s="17"/>
      <c r="BT2560" s="33"/>
      <c r="BU2560" s="33"/>
    </row>
    <row r="2561" spans="58:73" ht="15">
      <c r="BF2561" s="17"/>
      <c r="BG2561" s="17"/>
      <c r="BH2561" s="17"/>
      <c r="BI2561" s="17"/>
      <c r="BJ2561" s="17"/>
      <c r="BK2561" s="17"/>
      <c r="BL2561" s="33"/>
      <c r="BM2561" s="33"/>
      <c r="BN2561" s="17"/>
      <c r="BO2561" s="17"/>
      <c r="BP2561" s="17"/>
      <c r="BQ2561" s="17"/>
      <c r="BR2561" s="17"/>
      <c r="BS2561" s="17"/>
      <c r="BT2561" s="33"/>
      <c r="BU2561" s="33"/>
    </row>
    <row r="2562" spans="58:73" ht="15">
      <c r="BF2562" s="17"/>
      <c r="BG2562" s="17"/>
      <c r="BH2562" s="17"/>
      <c r="BI2562" s="17"/>
      <c r="BJ2562" s="17"/>
      <c r="BK2562" s="17"/>
      <c r="BL2562" s="33"/>
      <c r="BM2562" s="33"/>
      <c r="BN2562" s="17"/>
      <c r="BO2562" s="17"/>
      <c r="BP2562" s="17"/>
      <c r="BQ2562" s="17"/>
      <c r="BR2562" s="17"/>
      <c r="BS2562" s="17"/>
      <c r="BT2562" s="33"/>
      <c r="BU2562" s="33"/>
    </row>
    <row r="2563" spans="58:73" ht="15">
      <c r="BF2563" s="17"/>
      <c r="BG2563" s="17"/>
      <c r="BH2563" s="17"/>
      <c r="BI2563" s="17"/>
      <c r="BJ2563" s="17"/>
      <c r="BK2563" s="17"/>
      <c r="BL2563" s="33"/>
      <c r="BM2563" s="33"/>
      <c r="BN2563" s="17"/>
      <c r="BO2563" s="17"/>
      <c r="BP2563" s="17"/>
      <c r="BQ2563" s="17"/>
      <c r="BR2563" s="17"/>
      <c r="BS2563" s="17"/>
      <c r="BT2563" s="33"/>
      <c r="BU2563" s="33"/>
    </row>
    <row r="2564" spans="58:73" ht="15">
      <c r="BF2564" s="17"/>
      <c r="BG2564" s="17"/>
      <c r="BH2564" s="17"/>
      <c r="BI2564" s="17"/>
      <c r="BJ2564" s="17"/>
      <c r="BK2564" s="17"/>
      <c r="BL2564" s="33"/>
      <c r="BM2564" s="33"/>
      <c r="BN2564" s="17"/>
      <c r="BO2564" s="17"/>
      <c r="BP2564" s="17"/>
      <c r="BQ2564" s="17"/>
      <c r="BR2564" s="17"/>
      <c r="BS2564" s="17"/>
      <c r="BT2564" s="33"/>
      <c r="BU2564" s="33"/>
    </row>
    <row r="2565" spans="58:73" ht="15">
      <c r="BF2565" s="17"/>
      <c r="BG2565" s="17"/>
      <c r="BH2565" s="17"/>
      <c r="BI2565" s="17"/>
      <c r="BJ2565" s="17"/>
      <c r="BK2565" s="17"/>
      <c r="BL2565" s="33"/>
      <c r="BM2565" s="33"/>
      <c r="BN2565" s="17"/>
      <c r="BO2565" s="17"/>
      <c r="BP2565" s="17"/>
      <c r="BQ2565" s="17"/>
      <c r="BR2565" s="17"/>
      <c r="BS2565" s="17"/>
      <c r="BT2565" s="33"/>
      <c r="BU2565" s="33"/>
    </row>
    <row r="2566" spans="58:73" ht="15">
      <c r="BF2566" s="17"/>
      <c r="BG2566" s="17"/>
      <c r="BH2566" s="17"/>
      <c r="BI2566" s="17"/>
      <c r="BJ2566" s="17"/>
      <c r="BK2566" s="17"/>
      <c r="BL2566" s="33"/>
      <c r="BM2566" s="33"/>
      <c r="BN2566" s="17"/>
      <c r="BO2566" s="17"/>
      <c r="BP2566" s="17"/>
      <c r="BQ2566" s="17"/>
      <c r="BR2566" s="17"/>
      <c r="BS2566" s="17"/>
      <c r="BT2566" s="33"/>
      <c r="BU2566" s="33"/>
    </row>
    <row r="2567" spans="58:73" ht="15">
      <c r="BF2567" s="17"/>
      <c r="BG2567" s="17"/>
      <c r="BH2567" s="17"/>
      <c r="BI2567" s="17"/>
      <c r="BJ2567" s="17"/>
      <c r="BK2567" s="17"/>
      <c r="BL2567" s="33"/>
      <c r="BM2567" s="33"/>
      <c r="BN2567" s="17"/>
      <c r="BO2567" s="17"/>
      <c r="BP2567" s="17"/>
      <c r="BQ2567" s="17"/>
      <c r="BR2567" s="17"/>
      <c r="BS2567" s="17"/>
      <c r="BT2567" s="33"/>
      <c r="BU2567" s="33"/>
    </row>
    <row r="2568" spans="58:73" ht="15">
      <c r="BF2568" s="17"/>
      <c r="BG2568" s="17"/>
      <c r="BH2568" s="17"/>
      <c r="BI2568" s="17"/>
      <c r="BJ2568" s="17"/>
      <c r="BK2568" s="17"/>
      <c r="BL2568" s="33"/>
      <c r="BM2568" s="33"/>
      <c r="BN2568" s="17"/>
      <c r="BO2568" s="17"/>
      <c r="BP2568" s="17"/>
      <c r="BQ2568" s="17"/>
      <c r="BR2568" s="17"/>
      <c r="BS2568" s="17"/>
      <c r="BT2568" s="33"/>
      <c r="BU2568" s="33"/>
    </row>
    <row r="2569" spans="58:73" ht="15">
      <c r="BF2569" s="17"/>
      <c r="BG2569" s="17"/>
      <c r="BH2569" s="17"/>
      <c r="BI2569" s="17"/>
      <c r="BJ2569" s="17"/>
      <c r="BK2569" s="17"/>
      <c r="BL2569" s="33"/>
      <c r="BM2569" s="33"/>
      <c r="BN2569" s="17"/>
      <c r="BO2569" s="17"/>
      <c r="BP2569" s="17"/>
      <c r="BQ2569" s="17"/>
      <c r="BR2569" s="17"/>
      <c r="BS2569" s="17"/>
      <c r="BT2569" s="33"/>
      <c r="BU2569" s="33"/>
    </row>
    <row r="2570" spans="58:73" ht="15">
      <c r="BF2570" s="17"/>
      <c r="BG2570" s="17"/>
      <c r="BH2570" s="17"/>
      <c r="BI2570" s="17"/>
      <c r="BJ2570" s="17"/>
      <c r="BK2570" s="17"/>
      <c r="BL2570" s="33"/>
      <c r="BM2570" s="33"/>
      <c r="BN2570" s="17"/>
      <c r="BO2570" s="17"/>
      <c r="BP2570" s="17"/>
      <c r="BQ2570" s="17"/>
      <c r="BR2570" s="17"/>
      <c r="BS2570" s="17"/>
      <c r="BT2570" s="33"/>
      <c r="BU2570" s="33"/>
    </row>
    <row r="2571" spans="58:73" ht="15">
      <c r="BF2571" s="17"/>
      <c r="BG2571" s="17"/>
      <c r="BH2571" s="17"/>
      <c r="BI2571" s="17"/>
      <c r="BJ2571" s="17"/>
      <c r="BK2571" s="17"/>
      <c r="BL2571" s="33"/>
      <c r="BM2571" s="33"/>
      <c r="BN2571" s="17"/>
      <c r="BO2571" s="17"/>
      <c r="BP2571" s="17"/>
      <c r="BQ2571" s="17"/>
      <c r="BR2571" s="17"/>
      <c r="BS2571" s="17"/>
      <c r="BT2571" s="33"/>
      <c r="BU2571" s="33"/>
    </row>
    <row r="2572" spans="58:73" ht="15">
      <c r="BF2572" s="17"/>
      <c r="BG2572" s="17"/>
      <c r="BH2572" s="17"/>
      <c r="BI2572" s="17"/>
      <c r="BJ2572" s="17"/>
      <c r="BK2572" s="17"/>
      <c r="BL2572" s="33"/>
      <c r="BM2572" s="33"/>
      <c r="BN2572" s="17"/>
      <c r="BO2572" s="17"/>
      <c r="BP2572" s="17"/>
      <c r="BQ2572" s="17"/>
      <c r="BR2572" s="17"/>
      <c r="BS2572" s="17"/>
      <c r="BT2572" s="33"/>
      <c r="BU2572" s="33"/>
    </row>
    <row r="2573" spans="58:73" ht="15">
      <c r="BF2573" s="17"/>
      <c r="BG2573" s="17"/>
      <c r="BH2573" s="17"/>
      <c r="BI2573" s="17"/>
      <c r="BJ2573" s="17"/>
      <c r="BK2573" s="17"/>
      <c r="BL2573" s="33"/>
      <c r="BM2573" s="33"/>
      <c r="BN2573" s="17"/>
      <c r="BO2573" s="17"/>
      <c r="BP2573" s="17"/>
      <c r="BQ2573" s="17"/>
      <c r="BR2573" s="17"/>
      <c r="BS2573" s="17"/>
      <c r="BT2573" s="33"/>
      <c r="BU2573" s="33"/>
    </row>
    <row r="2574" spans="58:73" ht="15">
      <c r="BF2574" s="17"/>
      <c r="BG2574" s="17"/>
      <c r="BH2574" s="17"/>
      <c r="BI2574" s="17"/>
      <c r="BJ2574" s="17"/>
      <c r="BK2574" s="17"/>
      <c r="BL2574" s="33"/>
      <c r="BM2574" s="33"/>
      <c r="BN2574" s="17"/>
      <c r="BO2574" s="17"/>
      <c r="BP2574" s="17"/>
      <c r="BQ2574" s="17"/>
      <c r="BR2574" s="17"/>
      <c r="BS2574" s="17"/>
      <c r="BT2574" s="33"/>
      <c r="BU2574" s="33"/>
    </row>
    <row r="2575" spans="58:73" ht="15">
      <c r="BF2575" s="17"/>
      <c r="BG2575" s="17"/>
      <c r="BH2575" s="17"/>
      <c r="BI2575" s="17"/>
      <c r="BJ2575" s="17"/>
      <c r="BK2575" s="17"/>
      <c r="BL2575" s="33"/>
      <c r="BM2575" s="33"/>
      <c r="BN2575" s="17"/>
      <c r="BO2575" s="17"/>
      <c r="BP2575" s="17"/>
      <c r="BQ2575" s="17"/>
      <c r="BR2575" s="17"/>
      <c r="BS2575" s="17"/>
      <c r="BT2575" s="33"/>
      <c r="BU2575" s="33"/>
    </row>
    <row r="2576" spans="58:73" ht="15">
      <c r="BF2576" s="17"/>
      <c r="BG2576" s="17"/>
      <c r="BH2576" s="17"/>
      <c r="BI2576" s="17"/>
      <c r="BJ2576" s="17"/>
      <c r="BK2576" s="17"/>
      <c r="BL2576" s="33"/>
      <c r="BM2576" s="33"/>
      <c r="BN2576" s="17"/>
      <c r="BO2576" s="17"/>
      <c r="BP2576" s="17"/>
      <c r="BQ2576" s="17"/>
      <c r="BR2576" s="17"/>
      <c r="BS2576" s="17"/>
      <c r="BT2576" s="33"/>
      <c r="BU2576" s="33"/>
    </row>
    <row r="2577" spans="58:73" ht="15">
      <c r="BF2577" s="17"/>
      <c r="BG2577" s="17"/>
      <c r="BH2577" s="17"/>
      <c r="BI2577" s="17"/>
      <c r="BJ2577" s="17"/>
      <c r="BK2577" s="17"/>
      <c r="BL2577" s="33"/>
      <c r="BM2577" s="33"/>
      <c r="BN2577" s="17"/>
      <c r="BO2577" s="17"/>
      <c r="BP2577" s="17"/>
      <c r="BQ2577" s="17"/>
      <c r="BR2577" s="17"/>
      <c r="BS2577" s="17"/>
      <c r="BT2577" s="33"/>
      <c r="BU2577" s="33"/>
    </row>
    <row r="2578" spans="58:73" ht="15">
      <c r="BF2578" s="17"/>
      <c r="BG2578" s="17"/>
      <c r="BH2578" s="17"/>
      <c r="BI2578" s="17"/>
      <c r="BJ2578" s="17"/>
      <c r="BK2578" s="17"/>
      <c r="BL2578" s="33"/>
      <c r="BM2578" s="33"/>
      <c r="BN2578" s="17"/>
      <c r="BO2578" s="17"/>
      <c r="BP2578" s="17"/>
      <c r="BQ2578" s="17"/>
      <c r="BR2578" s="17"/>
      <c r="BS2578" s="17"/>
      <c r="BT2578" s="33"/>
      <c r="BU2578" s="33"/>
    </row>
    <row r="2579" spans="58:73" ht="15">
      <c r="BF2579" s="17"/>
      <c r="BG2579" s="17"/>
      <c r="BH2579" s="17"/>
      <c r="BI2579" s="17"/>
      <c r="BJ2579" s="17"/>
      <c r="BK2579" s="17"/>
      <c r="BL2579" s="33"/>
      <c r="BM2579" s="33"/>
      <c r="BN2579" s="17"/>
      <c r="BO2579" s="17"/>
      <c r="BP2579" s="17"/>
      <c r="BQ2579" s="17"/>
      <c r="BR2579" s="17"/>
      <c r="BS2579" s="17"/>
      <c r="BT2579" s="33"/>
      <c r="BU2579" s="33"/>
    </row>
    <row r="2580" spans="58:73" ht="15">
      <c r="BF2580" s="17"/>
      <c r="BG2580" s="17"/>
      <c r="BH2580" s="17"/>
      <c r="BI2580" s="17"/>
      <c r="BJ2580" s="17"/>
      <c r="BK2580" s="17"/>
      <c r="BL2580" s="33"/>
      <c r="BM2580" s="33"/>
      <c r="BN2580" s="17"/>
      <c r="BO2580" s="17"/>
      <c r="BP2580" s="17"/>
      <c r="BQ2580" s="17"/>
      <c r="BR2580" s="17"/>
      <c r="BS2580" s="17"/>
      <c r="BT2580" s="33"/>
      <c r="BU2580" s="33"/>
    </row>
    <row r="2581" spans="58:73" ht="15">
      <c r="BF2581" s="17"/>
      <c r="BG2581" s="17"/>
      <c r="BH2581" s="17"/>
      <c r="BI2581" s="17"/>
      <c r="BJ2581" s="17"/>
      <c r="BK2581" s="17"/>
      <c r="BL2581" s="33"/>
      <c r="BM2581" s="33"/>
      <c r="BN2581" s="17"/>
      <c r="BO2581" s="17"/>
      <c r="BP2581" s="17"/>
      <c r="BQ2581" s="17"/>
      <c r="BR2581" s="17"/>
      <c r="BS2581" s="17"/>
      <c r="BT2581" s="33"/>
      <c r="BU2581" s="33"/>
    </row>
    <row r="2582" spans="58:73" ht="15">
      <c r="BF2582" s="17"/>
      <c r="BG2582" s="17"/>
      <c r="BH2582" s="17"/>
      <c r="BI2582" s="17"/>
      <c r="BJ2582" s="17"/>
      <c r="BK2582" s="17"/>
      <c r="BL2582" s="33"/>
      <c r="BM2582" s="33"/>
      <c r="BN2582" s="17"/>
      <c r="BO2582" s="17"/>
      <c r="BP2582" s="17"/>
      <c r="BQ2582" s="17"/>
      <c r="BR2582" s="17"/>
      <c r="BS2582" s="17"/>
      <c r="BT2582" s="33"/>
      <c r="BU2582" s="33"/>
    </row>
    <row r="2583" spans="58:73" ht="15">
      <c r="BF2583" s="17"/>
      <c r="BG2583" s="17"/>
      <c r="BH2583" s="17"/>
      <c r="BI2583" s="17"/>
      <c r="BJ2583" s="17"/>
      <c r="BK2583" s="17"/>
      <c r="BL2583" s="33"/>
      <c r="BM2583" s="33"/>
      <c r="BN2583" s="17"/>
      <c r="BO2583" s="17"/>
      <c r="BP2583" s="17"/>
      <c r="BQ2583" s="17"/>
      <c r="BR2583" s="17"/>
      <c r="BS2583" s="17"/>
      <c r="BT2583" s="33"/>
      <c r="BU2583" s="33"/>
    </row>
    <row r="2584" spans="58:73" ht="15">
      <c r="BF2584" s="17"/>
      <c r="BG2584" s="17"/>
      <c r="BH2584" s="17"/>
      <c r="BI2584" s="17"/>
      <c r="BJ2584" s="17"/>
      <c r="BK2584" s="17"/>
      <c r="BL2584" s="33"/>
      <c r="BM2584" s="33"/>
      <c r="BN2584" s="17"/>
      <c r="BO2584" s="17"/>
      <c r="BP2584" s="17"/>
      <c r="BQ2584" s="17"/>
      <c r="BR2584" s="17"/>
      <c r="BS2584" s="17"/>
      <c r="BT2584" s="33"/>
      <c r="BU2584" s="33"/>
    </row>
    <row r="2585" spans="58:73" ht="15">
      <c r="BF2585" s="17"/>
      <c r="BG2585" s="17"/>
      <c r="BH2585" s="17"/>
      <c r="BI2585" s="17"/>
      <c r="BJ2585" s="17"/>
      <c r="BK2585" s="17"/>
      <c r="BL2585" s="33"/>
      <c r="BM2585" s="33"/>
      <c r="BN2585" s="17"/>
      <c r="BO2585" s="17"/>
      <c r="BP2585" s="17"/>
      <c r="BQ2585" s="17"/>
      <c r="BR2585" s="17"/>
      <c r="BS2585" s="17"/>
      <c r="BT2585" s="33"/>
      <c r="BU2585" s="33"/>
    </row>
    <row r="2586" spans="58:73" ht="15">
      <c r="BF2586" s="17"/>
      <c r="BG2586" s="17"/>
      <c r="BH2586" s="17"/>
      <c r="BI2586" s="17"/>
      <c r="BJ2586" s="17"/>
      <c r="BK2586" s="17"/>
      <c r="BL2586" s="33"/>
      <c r="BM2586" s="33"/>
      <c r="BN2586" s="17"/>
      <c r="BO2586" s="17"/>
      <c r="BP2586" s="17"/>
      <c r="BQ2586" s="17"/>
      <c r="BR2586" s="17"/>
      <c r="BS2586" s="17"/>
      <c r="BT2586" s="33"/>
      <c r="BU2586" s="33"/>
    </row>
    <row r="2587" spans="58:73" ht="15">
      <c r="BF2587" s="17"/>
      <c r="BG2587" s="17"/>
      <c r="BH2587" s="17"/>
      <c r="BI2587" s="17"/>
      <c r="BJ2587" s="17"/>
      <c r="BK2587" s="17"/>
      <c r="BL2587" s="33"/>
      <c r="BM2587" s="33"/>
      <c r="BN2587" s="17"/>
      <c r="BO2587" s="17"/>
      <c r="BP2587" s="17"/>
      <c r="BQ2587" s="17"/>
      <c r="BR2587" s="17"/>
      <c r="BS2587" s="17"/>
      <c r="BT2587" s="33"/>
      <c r="BU2587" s="33"/>
    </row>
    <row r="2588" spans="58:73" ht="15">
      <c r="BF2588" s="17"/>
      <c r="BG2588" s="17"/>
      <c r="BH2588" s="17"/>
      <c r="BI2588" s="17"/>
      <c r="BJ2588" s="17"/>
      <c r="BK2588" s="17"/>
      <c r="BL2588" s="33"/>
      <c r="BM2588" s="33"/>
      <c r="BN2588" s="17"/>
      <c r="BO2588" s="17"/>
      <c r="BP2588" s="17"/>
      <c r="BQ2588" s="17"/>
      <c r="BR2588" s="17"/>
      <c r="BS2588" s="17"/>
      <c r="BT2588" s="33"/>
      <c r="BU2588" s="33"/>
    </row>
    <row r="2589" spans="58:73" ht="15">
      <c r="BF2589" s="17"/>
      <c r="BG2589" s="17"/>
      <c r="BH2589" s="17"/>
      <c r="BI2589" s="17"/>
      <c r="BJ2589" s="17"/>
      <c r="BK2589" s="17"/>
      <c r="BL2589" s="33"/>
      <c r="BM2589" s="33"/>
      <c r="BN2589" s="17"/>
      <c r="BO2589" s="17"/>
      <c r="BP2589" s="17"/>
      <c r="BQ2589" s="17"/>
      <c r="BR2589" s="17"/>
      <c r="BS2589" s="17"/>
      <c r="BT2589" s="33"/>
      <c r="BU2589" s="33"/>
    </row>
    <row r="2590" spans="58:73" ht="15">
      <c r="BF2590" s="17"/>
      <c r="BG2590" s="17"/>
      <c r="BH2590" s="17"/>
      <c r="BI2590" s="17"/>
      <c r="BJ2590" s="17"/>
      <c r="BK2590" s="17"/>
      <c r="BL2590" s="33"/>
      <c r="BM2590" s="33"/>
      <c r="BN2590" s="17"/>
      <c r="BO2590" s="17"/>
      <c r="BP2590" s="17"/>
      <c r="BQ2590" s="17"/>
      <c r="BR2590" s="17"/>
      <c r="BS2590" s="17"/>
      <c r="BT2590" s="33"/>
      <c r="BU2590" s="33"/>
    </row>
    <row r="2591" spans="58:73" ht="15">
      <c r="BF2591" s="17"/>
      <c r="BG2591" s="17"/>
      <c r="BH2591" s="17"/>
      <c r="BI2591" s="17"/>
      <c r="BJ2591" s="17"/>
      <c r="BK2591" s="17"/>
      <c r="BL2591" s="33"/>
      <c r="BM2591" s="33"/>
      <c r="BN2591" s="17"/>
      <c r="BO2591" s="17"/>
      <c r="BP2591" s="17"/>
      <c r="BQ2591" s="17"/>
      <c r="BR2591" s="17"/>
      <c r="BS2591" s="17"/>
      <c r="BT2591" s="33"/>
      <c r="BU2591" s="33"/>
    </row>
    <row r="2592" spans="58:73" ht="15">
      <c r="BF2592" s="17"/>
      <c r="BG2592" s="17"/>
      <c r="BH2592" s="17"/>
      <c r="BI2592" s="17"/>
      <c r="BJ2592" s="17"/>
      <c r="BK2592" s="17"/>
      <c r="BL2592" s="33"/>
      <c r="BM2592" s="33"/>
      <c r="BN2592" s="17"/>
      <c r="BO2592" s="17"/>
      <c r="BP2592" s="17"/>
      <c r="BQ2592" s="17"/>
      <c r="BR2592" s="17"/>
      <c r="BS2592" s="17"/>
      <c r="BT2592" s="33"/>
      <c r="BU2592" s="33"/>
    </row>
    <row r="2593" spans="58:73" ht="15">
      <c r="BF2593" s="17"/>
      <c r="BG2593" s="17"/>
      <c r="BH2593" s="17"/>
      <c r="BI2593" s="17"/>
      <c r="BJ2593" s="17"/>
      <c r="BK2593" s="17"/>
      <c r="BL2593" s="33"/>
      <c r="BM2593" s="33"/>
      <c r="BN2593" s="17"/>
      <c r="BO2593" s="17"/>
      <c r="BP2593" s="17"/>
      <c r="BQ2593" s="17"/>
      <c r="BR2593" s="17"/>
      <c r="BS2593" s="17"/>
      <c r="BT2593" s="33"/>
      <c r="BU2593" s="33"/>
    </row>
    <row r="2594" spans="58:73" ht="15">
      <c r="BF2594" s="17"/>
      <c r="BG2594" s="17"/>
      <c r="BH2594" s="17"/>
      <c r="BI2594" s="17"/>
      <c r="BJ2594" s="17"/>
      <c r="BK2594" s="17"/>
      <c r="BL2594" s="33"/>
      <c r="BM2594" s="33"/>
      <c r="BN2594" s="17"/>
      <c r="BO2594" s="17"/>
      <c r="BP2594" s="17"/>
      <c r="BQ2594" s="17"/>
      <c r="BR2594" s="17"/>
      <c r="BS2594" s="17"/>
      <c r="BT2594" s="33"/>
      <c r="BU2594" s="33"/>
    </row>
    <row r="2595" spans="58:73" ht="15">
      <c r="BF2595" s="17"/>
      <c r="BG2595" s="17"/>
      <c r="BH2595" s="17"/>
      <c r="BI2595" s="17"/>
      <c r="BJ2595" s="17"/>
      <c r="BK2595" s="17"/>
      <c r="BL2595" s="33"/>
      <c r="BM2595" s="33"/>
      <c r="BN2595" s="17"/>
      <c r="BO2595" s="17"/>
      <c r="BP2595" s="17"/>
      <c r="BQ2595" s="17"/>
      <c r="BR2595" s="17"/>
      <c r="BS2595" s="17"/>
      <c r="BT2595" s="33"/>
      <c r="BU2595" s="33"/>
    </row>
    <row r="2596" spans="58:73" ht="15">
      <c r="BF2596" s="17"/>
      <c r="BG2596" s="17"/>
      <c r="BH2596" s="17"/>
      <c r="BI2596" s="17"/>
      <c r="BJ2596" s="17"/>
      <c r="BK2596" s="17"/>
      <c r="BL2596" s="33"/>
      <c r="BM2596" s="33"/>
      <c r="BN2596" s="17"/>
      <c r="BO2596" s="17"/>
      <c r="BP2596" s="17"/>
      <c r="BQ2596" s="17"/>
      <c r="BR2596" s="17"/>
      <c r="BS2596" s="17"/>
      <c r="BT2596" s="33"/>
      <c r="BU2596" s="33"/>
    </row>
    <row r="2597" spans="58:73" ht="15">
      <c r="BF2597" s="17"/>
      <c r="BG2597" s="17"/>
      <c r="BH2597" s="17"/>
      <c r="BI2597" s="17"/>
      <c r="BJ2597" s="17"/>
      <c r="BK2597" s="17"/>
      <c r="BL2597" s="33"/>
      <c r="BM2597" s="33"/>
      <c r="BN2597" s="17"/>
      <c r="BO2597" s="17"/>
      <c r="BP2597" s="17"/>
      <c r="BQ2597" s="17"/>
      <c r="BR2597" s="17"/>
      <c r="BS2597" s="17"/>
      <c r="BT2597" s="33"/>
      <c r="BU2597" s="33"/>
    </row>
    <row r="2598" spans="58:73" ht="15">
      <c r="BF2598" s="17"/>
      <c r="BG2598" s="17"/>
      <c r="BH2598" s="17"/>
      <c r="BI2598" s="17"/>
      <c r="BJ2598" s="17"/>
      <c r="BK2598" s="17"/>
      <c r="BL2598" s="33"/>
      <c r="BM2598" s="33"/>
      <c r="BN2598" s="17"/>
      <c r="BO2598" s="17"/>
      <c r="BP2598" s="17"/>
      <c r="BQ2598" s="17"/>
      <c r="BR2598" s="17"/>
      <c r="BS2598" s="17"/>
      <c r="BT2598" s="33"/>
      <c r="BU2598" s="33"/>
    </row>
    <row r="2599" spans="58:73" ht="15">
      <c r="BF2599" s="17"/>
      <c r="BG2599" s="17"/>
      <c r="BH2599" s="17"/>
      <c r="BI2599" s="17"/>
      <c r="BJ2599" s="17"/>
      <c r="BK2599" s="17"/>
      <c r="BL2599" s="33"/>
      <c r="BM2599" s="33"/>
      <c r="BN2599" s="17"/>
      <c r="BO2599" s="17"/>
      <c r="BP2599" s="17"/>
      <c r="BQ2599" s="17"/>
      <c r="BR2599" s="17"/>
      <c r="BS2599" s="17"/>
      <c r="BT2599" s="33"/>
      <c r="BU2599" s="33"/>
    </row>
    <row r="2600" spans="58:73" ht="15">
      <c r="BF2600" s="17"/>
      <c r="BG2600" s="17"/>
      <c r="BH2600" s="17"/>
      <c r="BI2600" s="17"/>
      <c r="BJ2600" s="17"/>
      <c r="BK2600" s="17"/>
      <c r="BL2600" s="33"/>
      <c r="BM2600" s="33"/>
      <c r="BN2600" s="17"/>
      <c r="BO2600" s="17"/>
      <c r="BP2600" s="17"/>
      <c r="BQ2600" s="17"/>
      <c r="BR2600" s="17"/>
      <c r="BS2600" s="17"/>
      <c r="BT2600" s="33"/>
      <c r="BU2600" s="33"/>
    </row>
    <row r="2601" spans="58:73" ht="15">
      <c r="BF2601" s="17"/>
      <c r="BG2601" s="17"/>
      <c r="BH2601" s="17"/>
      <c r="BI2601" s="17"/>
      <c r="BJ2601" s="17"/>
      <c r="BK2601" s="17"/>
      <c r="BL2601" s="33"/>
      <c r="BM2601" s="33"/>
      <c r="BN2601" s="17"/>
      <c r="BO2601" s="17"/>
      <c r="BP2601" s="17"/>
      <c r="BQ2601" s="17"/>
      <c r="BR2601" s="17"/>
      <c r="BS2601" s="17"/>
      <c r="BT2601" s="33"/>
      <c r="BU2601" s="33"/>
    </row>
    <row r="2602" spans="58:73" ht="15">
      <c r="BF2602" s="17"/>
      <c r="BG2602" s="17"/>
      <c r="BH2602" s="17"/>
      <c r="BI2602" s="17"/>
      <c r="BJ2602" s="17"/>
      <c r="BK2602" s="17"/>
      <c r="BL2602" s="33"/>
      <c r="BM2602" s="33"/>
      <c r="BN2602" s="17"/>
      <c r="BO2602" s="17"/>
      <c r="BP2602" s="17"/>
      <c r="BQ2602" s="17"/>
      <c r="BR2602" s="17"/>
      <c r="BS2602" s="17"/>
      <c r="BT2602" s="33"/>
      <c r="BU2602" s="33"/>
    </row>
    <row r="2603" spans="58:73" ht="15">
      <c r="BF2603" s="17"/>
      <c r="BG2603" s="17"/>
      <c r="BH2603" s="17"/>
      <c r="BI2603" s="17"/>
      <c r="BJ2603" s="17"/>
      <c r="BK2603" s="17"/>
      <c r="BL2603" s="33"/>
      <c r="BM2603" s="33"/>
      <c r="BN2603" s="17"/>
      <c r="BO2603" s="17"/>
      <c r="BP2603" s="17"/>
      <c r="BQ2603" s="17"/>
      <c r="BR2603" s="17"/>
      <c r="BS2603" s="17"/>
      <c r="BT2603" s="33"/>
      <c r="BU2603" s="33"/>
    </row>
    <row r="2604" spans="58:73" ht="15">
      <c r="BF2604" s="17"/>
      <c r="BG2604" s="17"/>
      <c r="BH2604" s="17"/>
      <c r="BI2604" s="17"/>
      <c r="BJ2604" s="17"/>
      <c r="BK2604" s="17"/>
      <c r="BL2604" s="33"/>
      <c r="BM2604" s="33"/>
      <c r="BN2604" s="17"/>
      <c r="BO2604" s="17"/>
      <c r="BP2604" s="17"/>
      <c r="BQ2604" s="17"/>
      <c r="BR2604" s="17"/>
      <c r="BS2604" s="17"/>
      <c r="BT2604" s="33"/>
      <c r="BU2604" s="33"/>
    </row>
    <row r="2605" spans="58:73" ht="15">
      <c r="BF2605" s="17"/>
      <c r="BG2605" s="17"/>
      <c r="BH2605" s="17"/>
      <c r="BI2605" s="17"/>
      <c r="BJ2605" s="17"/>
      <c r="BK2605" s="17"/>
      <c r="BL2605" s="33"/>
      <c r="BM2605" s="33"/>
      <c r="BN2605" s="17"/>
      <c r="BO2605" s="17"/>
      <c r="BP2605" s="17"/>
      <c r="BQ2605" s="17"/>
      <c r="BR2605" s="17"/>
      <c r="BS2605" s="17"/>
      <c r="BT2605" s="33"/>
      <c r="BU2605" s="33"/>
    </row>
    <row r="2606" spans="58:73" ht="15">
      <c r="BF2606" s="17"/>
      <c r="BG2606" s="17"/>
      <c r="BH2606" s="17"/>
      <c r="BI2606" s="17"/>
      <c r="BJ2606" s="17"/>
      <c r="BK2606" s="17"/>
      <c r="BL2606" s="33"/>
      <c r="BM2606" s="33"/>
      <c r="BN2606" s="17"/>
      <c r="BO2606" s="17"/>
      <c r="BP2606" s="17"/>
      <c r="BQ2606" s="17"/>
      <c r="BR2606" s="17"/>
      <c r="BS2606" s="17"/>
      <c r="BT2606" s="33"/>
      <c r="BU2606" s="33"/>
    </row>
    <row r="2607" spans="58:73" ht="15">
      <c r="BF2607" s="17"/>
      <c r="BG2607" s="17"/>
      <c r="BH2607" s="17"/>
      <c r="BI2607" s="17"/>
      <c r="BJ2607" s="17"/>
      <c r="BK2607" s="17"/>
      <c r="BL2607" s="33"/>
      <c r="BM2607" s="33"/>
      <c r="BN2607" s="17"/>
      <c r="BO2607" s="17"/>
      <c r="BP2607" s="17"/>
      <c r="BQ2607" s="17"/>
      <c r="BR2607" s="17"/>
      <c r="BS2607" s="17"/>
      <c r="BT2607" s="33"/>
      <c r="BU2607" s="33"/>
    </row>
    <row r="2608" spans="58:73" ht="15">
      <c r="BF2608" s="17"/>
      <c r="BG2608" s="17"/>
      <c r="BH2608" s="17"/>
      <c r="BI2608" s="17"/>
      <c r="BJ2608" s="17"/>
      <c r="BK2608" s="17"/>
      <c r="BL2608" s="33"/>
      <c r="BM2608" s="33"/>
      <c r="BN2608" s="17"/>
      <c r="BO2608" s="17"/>
      <c r="BP2608" s="17"/>
      <c r="BQ2608" s="17"/>
      <c r="BR2608" s="17"/>
      <c r="BS2608" s="17"/>
      <c r="BT2608" s="33"/>
      <c r="BU2608" s="33"/>
    </row>
    <row r="2609" spans="58:73" ht="15">
      <c r="BF2609" s="17"/>
      <c r="BG2609" s="17"/>
      <c r="BH2609" s="17"/>
      <c r="BI2609" s="17"/>
      <c r="BJ2609" s="17"/>
      <c r="BK2609" s="17"/>
      <c r="BL2609" s="33"/>
      <c r="BM2609" s="33"/>
      <c r="BN2609" s="17"/>
      <c r="BO2609" s="17"/>
      <c r="BP2609" s="17"/>
      <c r="BQ2609" s="17"/>
      <c r="BR2609" s="17"/>
      <c r="BS2609" s="17"/>
      <c r="BT2609" s="33"/>
      <c r="BU2609" s="33"/>
    </row>
    <row r="2610" spans="58:73" ht="15">
      <c r="BF2610" s="17"/>
      <c r="BG2610" s="17"/>
      <c r="BH2610" s="17"/>
      <c r="BI2610" s="17"/>
      <c r="BJ2610" s="17"/>
      <c r="BK2610" s="17"/>
      <c r="BL2610" s="33"/>
      <c r="BM2610" s="33"/>
      <c r="BN2610" s="17"/>
      <c r="BO2610" s="17"/>
      <c r="BP2610" s="17"/>
      <c r="BQ2610" s="17"/>
      <c r="BR2610" s="17"/>
      <c r="BS2610" s="17"/>
      <c r="BT2610" s="33"/>
      <c r="BU2610" s="33"/>
    </row>
    <row r="2611" spans="58:73" ht="15">
      <c r="BF2611" s="17"/>
      <c r="BG2611" s="17"/>
      <c r="BH2611" s="17"/>
      <c r="BI2611" s="17"/>
      <c r="BJ2611" s="17"/>
      <c r="BK2611" s="17"/>
      <c r="BL2611" s="33"/>
      <c r="BM2611" s="33"/>
      <c r="BN2611" s="17"/>
      <c r="BO2611" s="17"/>
      <c r="BP2611" s="17"/>
      <c r="BQ2611" s="17"/>
      <c r="BR2611" s="17"/>
      <c r="BS2611" s="17"/>
      <c r="BT2611" s="33"/>
      <c r="BU2611" s="33"/>
    </row>
    <row r="2612" spans="58:73" ht="15">
      <c r="BF2612" s="17"/>
      <c r="BG2612" s="17"/>
      <c r="BH2612" s="17"/>
      <c r="BI2612" s="17"/>
      <c r="BJ2612" s="17"/>
      <c r="BK2612" s="17"/>
      <c r="BL2612" s="33"/>
      <c r="BM2612" s="33"/>
      <c r="BN2612" s="17"/>
      <c r="BO2612" s="17"/>
      <c r="BP2612" s="17"/>
      <c r="BQ2612" s="17"/>
      <c r="BR2612" s="17"/>
      <c r="BS2612" s="17"/>
      <c r="BT2612" s="33"/>
      <c r="BU2612" s="33"/>
    </row>
    <row r="2613" spans="58:73" ht="15">
      <c r="BF2613" s="17"/>
      <c r="BG2613" s="17"/>
      <c r="BH2613" s="17"/>
      <c r="BI2613" s="17"/>
      <c r="BJ2613" s="17"/>
      <c r="BK2613" s="17"/>
      <c r="BL2613" s="33"/>
      <c r="BM2613" s="33"/>
      <c r="BN2613" s="17"/>
      <c r="BO2613" s="17"/>
      <c r="BP2613" s="17"/>
      <c r="BQ2613" s="17"/>
      <c r="BR2613" s="17"/>
      <c r="BS2613" s="17"/>
      <c r="BT2613" s="33"/>
      <c r="BU2613" s="33"/>
    </row>
    <row r="2614" spans="58:73" ht="15">
      <c r="BF2614" s="17"/>
      <c r="BG2614" s="17"/>
      <c r="BH2614" s="17"/>
      <c r="BI2614" s="17"/>
      <c r="BJ2614" s="17"/>
      <c r="BK2614" s="17"/>
      <c r="BL2614" s="33"/>
      <c r="BM2614" s="33"/>
      <c r="BN2614" s="17"/>
      <c r="BO2614" s="17"/>
      <c r="BP2614" s="17"/>
      <c r="BQ2614" s="17"/>
      <c r="BR2614" s="17"/>
      <c r="BS2614" s="17"/>
      <c r="BT2614" s="33"/>
      <c r="BU2614" s="33"/>
    </row>
    <row r="2615" spans="58:73" ht="15">
      <c r="BF2615" s="17"/>
      <c r="BG2615" s="17"/>
      <c r="BH2615" s="17"/>
      <c r="BI2615" s="17"/>
      <c r="BJ2615" s="17"/>
      <c r="BK2615" s="17"/>
      <c r="BL2615" s="33"/>
      <c r="BM2615" s="33"/>
      <c r="BN2615" s="17"/>
      <c r="BO2615" s="17"/>
      <c r="BP2615" s="17"/>
      <c r="BQ2615" s="17"/>
      <c r="BR2615" s="17"/>
      <c r="BS2615" s="17"/>
      <c r="BT2615" s="33"/>
      <c r="BU2615" s="33"/>
    </row>
    <row r="2616" spans="58:73" ht="15">
      <c r="BF2616" s="17"/>
      <c r="BG2616" s="17"/>
      <c r="BH2616" s="17"/>
      <c r="BI2616" s="17"/>
      <c r="BJ2616" s="17"/>
      <c r="BK2616" s="17"/>
      <c r="BL2616" s="33"/>
      <c r="BM2616" s="33"/>
      <c r="BN2616" s="17"/>
      <c r="BO2616" s="17"/>
      <c r="BP2616" s="17"/>
      <c r="BQ2616" s="17"/>
      <c r="BR2616" s="17"/>
      <c r="BS2616" s="17"/>
      <c r="BT2616" s="33"/>
      <c r="BU2616" s="33"/>
    </row>
    <row r="2617" spans="58:73" ht="15">
      <c r="BF2617" s="17"/>
      <c r="BG2617" s="17"/>
      <c r="BH2617" s="17"/>
      <c r="BI2617" s="17"/>
      <c r="BJ2617" s="17"/>
      <c r="BK2617" s="17"/>
      <c r="BL2617" s="33"/>
      <c r="BM2617" s="33"/>
      <c r="BN2617" s="17"/>
      <c r="BO2617" s="17"/>
      <c r="BP2617" s="17"/>
      <c r="BQ2617" s="17"/>
      <c r="BR2617" s="17"/>
      <c r="BS2617" s="17"/>
      <c r="BT2617" s="33"/>
      <c r="BU2617" s="33"/>
    </row>
    <row r="2618" spans="58:73" ht="15">
      <c r="BF2618" s="17"/>
      <c r="BG2618" s="17"/>
      <c r="BH2618" s="17"/>
      <c r="BI2618" s="17"/>
      <c r="BJ2618" s="17"/>
      <c r="BK2618" s="17"/>
      <c r="BL2618" s="33"/>
      <c r="BM2618" s="33"/>
      <c r="BN2618" s="17"/>
      <c r="BO2618" s="17"/>
      <c r="BP2618" s="17"/>
      <c r="BQ2618" s="17"/>
      <c r="BR2618" s="17"/>
      <c r="BS2618" s="17"/>
      <c r="BT2618" s="33"/>
      <c r="BU2618" s="33"/>
    </row>
    <row r="2619" spans="58:73" ht="15">
      <c r="BF2619" s="17"/>
      <c r="BG2619" s="17"/>
      <c r="BH2619" s="17"/>
      <c r="BI2619" s="17"/>
      <c r="BJ2619" s="17"/>
      <c r="BK2619" s="17"/>
      <c r="BL2619" s="33"/>
      <c r="BM2619" s="33"/>
      <c r="BN2619" s="17"/>
      <c r="BO2619" s="17"/>
      <c r="BP2619" s="17"/>
      <c r="BQ2619" s="17"/>
      <c r="BR2619" s="17"/>
      <c r="BS2619" s="17"/>
      <c r="BT2619" s="33"/>
      <c r="BU2619" s="33"/>
    </row>
    <row r="2620" spans="58:73" ht="15">
      <c r="BF2620" s="17"/>
      <c r="BG2620" s="17"/>
      <c r="BH2620" s="17"/>
      <c r="BI2620" s="17"/>
      <c r="BJ2620" s="17"/>
      <c r="BK2620" s="17"/>
      <c r="BL2620" s="33"/>
      <c r="BM2620" s="33"/>
      <c r="BN2620" s="17"/>
      <c r="BO2620" s="17"/>
      <c r="BP2620" s="17"/>
      <c r="BQ2620" s="17"/>
      <c r="BR2620" s="17"/>
      <c r="BS2620" s="17"/>
      <c r="BT2620" s="33"/>
      <c r="BU2620" s="33"/>
    </row>
    <row r="2621" spans="58:73" ht="15">
      <c r="BF2621" s="17"/>
      <c r="BG2621" s="17"/>
      <c r="BH2621" s="17"/>
      <c r="BI2621" s="17"/>
      <c r="BJ2621" s="17"/>
      <c r="BK2621" s="17"/>
      <c r="BL2621" s="33"/>
      <c r="BM2621" s="33"/>
      <c r="BN2621" s="17"/>
      <c r="BO2621" s="17"/>
      <c r="BP2621" s="17"/>
      <c r="BQ2621" s="17"/>
      <c r="BR2621" s="17"/>
      <c r="BS2621" s="17"/>
      <c r="BT2621" s="33"/>
      <c r="BU2621" s="33"/>
    </row>
    <row r="2622" spans="58:73" ht="15">
      <c r="BF2622" s="17"/>
      <c r="BG2622" s="17"/>
      <c r="BH2622" s="17"/>
      <c r="BI2622" s="17"/>
      <c r="BJ2622" s="17"/>
      <c r="BK2622" s="17"/>
      <c r="BL2622" s="33"/>
      <c r="BM2622" s="33"/>
      <c r="BN2622" s="17"/>
      <c r="BO2622" s="17"/>
      <c r="BP2622" s="17"/>
      <c r="BQ2622" s="17"/>
      <c r="BR2622" s="17"/>
      <c r="BS2622" s="17"/>
      <c r="BT2622" s="33"/>
      <c r="BU2622" s="33"/>
    </row>
    <row r="2623" spans="58:73" ht="15">
      <c r="BF2623" s="17"/>
      <c r="BG2623" s="17"/>
      <c r="BH2623" s="17"/>
      <c r="BI2623" s="17"/>
      <c r="BJ2623" s="17"/>
      <c r="BK2623" s="17"/>
      <c r="BL2623" s="33"/>
      <c r="BM2623" s="33"/>
      <c r="BN2623" s="17"/>
      <c r="BO2623" s="17"/>
      <c r="BP2623" s="17"/>
      <c r="BQ2623" s="17"/>
      <c r="BR2623" s="17"/>
      <c r="BS2623" s="17"/>
      <c r="BT2623" s="33"/>
      <c r="BU2623" s="33"/>
    </row>
    <row r="2624" spans="58:73" ht="15">
      <c r="BF2624" s="17"/>
      <c r="BG2624" s="17"/>
      <c r="BH2624" s="17"/>
      <c r="BI2624" s="17"/>
      <c r="BJ2624" s="17"/>
      <c r="BK2624" s="17"/>
      <c r="BL2624" s="33"/>
      <c r="BM2624" s="33"/>
      <c r="BN2624" s="17"/>
      <c r="BO2624" s="17"/>
      <c r="BP2624" s="17"/>
      <c r="BQ2624" s="17"/>
      <c r="BR2624" s="17"/>
      <c r="BS2624" s="17"/>
      <c r="BT2624" s="33"/>
      <c r="BU2624" s="33"/>
    </row>
    <row r="2625" spans="58:73" ht="15">
      <c r="BF2625" s="17"/>
      <c r="BG2625" s="17"/>
      <c r="BH2625" s="17"/>
      <c r="BI2625" s="17"/>
      <c r="BJ2625" s="17"/>
      <c r="BK2625" s="17"/>
      <c r="BL2625" s="33"/>
      <c r="BM2625" s="33"/>
      <c r="BN2625" s="17"/>
      <c r="BO2625" s="17"/>
      <c r="BP2625" s="17"/>
      <c r="BQ2625" s="17"/>
      <c r="BR2625" s="17"/>
      <c r="BS2625" s="17"/>
      <c r="BT2625" s="33"/>
      <c r="BU2625" s="33"/>
    </row>
    <row r="2626" spans="58:73" ht="15">
      <c r="BF2626" s="17"/>
      <c r="BG2626" s="17"/>
      <c r="BH2626" s="17"/>
      <c r="BI2626" s="17"/>
      <c r="BJ2626" s="17"/>
      <c r="BK2626" s="17"/>
      <c r="BL2626" s="33"/>
      <c r="BM2626" s="33"/>
      <c r="BN2626" s="17"/>
      <c r="BO2626" s="17"/>
      <c r="BP2626" s="17"/>
      <c r="BQ2626" s="17"/>
      <c r="BR2626" s="17"/>
      <c r="BS2626" s="17"/>
      <c r="BT2626" s="33"/>
      <c r="BU2626" s="33"/>
    </row>
    <row r="2627" spans="58:73" ht="15">
      <c r="BF2627" s="17"/>
      <c r="BG2627" s="17"/>
      <c r="BH2627" s="17"/>
      <c r="BI2627" s="17"/>
      <c r="BJ2627" s="17"/>
      <c r="BK2627" s="17"/>
      <c r="BL2627" s="33"/>
      <c r="BM2627" s="33"/>
      <c r="BN2627" s="17"/>
      <c r="BO2627" s="17"/>
      <c r="BP2627" s="17"/>
      <c r="BQ2627" s="17"/>
      <c r="BR2627" s="17"/>
      <c r="BS2627" s="17"/>
      <c r="BT2627" s="33"/>
      <c r="BU2627" s="33"/>
    </row>
    <row r="2628" spans="58:73" ht="15">
      <c r="BF2628" s="17"/>
      <c r="BG2628" s="17"/>
      <c r="BH2628" s="17"/>
      <c r="BI2628" s="17"/>
      <c r="BJ2628" s="17"/>
      <c r="BK2628" s="17"/>
      <c r="BL2628" s="33"/>
      <c r="BM2628" s="33"/>
      <c r="BN2628" s="17"/>
      <c r="BO2628" s="17"/>
      <c r="BP2628" s="17"/>
      <c r="BQ2628" s="17"/>
      <c r="BR2628" s="17"/>
      <c r="BS2628" s="17"/>
      <c r="BT2628" s="33"/>
      <c r="BU2628" s="33"/>
    </row>
    <row r="2629" spans="58:73" ht="15">
      <c r="BF2629" s="17"/>
      <c r="BG2629" s="17"/>
      <c r="BH2629" s="17"/>
      <c r="BI2629" s="17"/>
      <c r="BJ2629" s="17"/>
      <c r="BK2629" s="17"/>
      <c r="BL2629" s="33"/>
      <c r="BM2629" s="33"/>
      <c r="BN2629" s="17"/>
      <c r="BO2629" s="17"/>
      <c r="BP2629" s="17"/>
      <c r="BQ2629" s="17"/>
      <c r="BR2629" s="17"/>
      <c r="BS2629" s="17"/>
      <c r="BT2629" s="33"/>
      <c r="BU2629" s="33"/>
    </row>
    <row r="2630" spans="58:73" ht="15">
      <c r="BF2630" s="17"/>
      <c r="BG2630" s="17"/>
      <c r="BH2630" s="17"/>
      <c r="BI2630" s="17"/>
      <c r="BJ2630" s="17"/>
      <c r="BK2630" s="17"/>
      <c r="BL2630" s="33"/>
      <c r="BM2630" s="33"/>
      <c r="BN2630" s="17"/>
      <c r="BO2630" s="17"/>
      <c r="BP2630" s="17"/>
      <c r="BQ2630" s="17"/>
      <c r="BR2630" s="17"/>
      <c r="BS2630" s="17"/>
      <c r="BT2630" s="33"/>
      <c r="BU2630" s="33"/>
    </row>
    <row r="2631" spans="58:73" ht="15">
      <c r="BF2631" s="17"/>
      <c r="BG2631" s="17"/>
      <c r="BH2631" s="17"/>
      <c r="BI2631" s="17"/>
      <c r="BJ2631" s="17"/>
      <c r="BK2631" s="17"/>
      <c r="BL2631" s="33"/>
      <c r="BM2631" s="33"/>
      <c r="BN2631" s="17"/>
      <c r="BO2631" s="17"/>
      <c r="BP2631" s="17"/>
      <c r="BQ2631" s="17"/>
      <c r="BR2631" s="17"/>
      <c r="BS2631" s="17"/>
      <c r="BT2631" s="33"/>
      <c r="BU2631" s="33"/>
    </row>
    <row r="2632" spans="58:73" ht="15">
      <c r="BF2632" s="17"/>
      <c r="BG2632" s="17"/>
      <c r="BH2632" s="17"/>
      <c r="BI2632" s="17"/>
      <c r="BJ2632" s="17"/>
      <c r="BK2632" s="17"/>
      <c r="BL2632" s="33"/>
      <c r="BM2632" s="33"/>
      <c r="BN2632" s="17"/>
      <c r="BO2632" s="17"/>
      <c r="BP2632" s="17"/>
      <c r="BQ2632" s="17"/>
      <c r="BR2632" s="17"/>
      <c r="BS2632" s="17"/>
      <c r="BT2632" s="33"/>
      <c r="BU2632" s="33"/>
    </row>
    <row r="2633" spans="58:73" ht="15">
      <c r="BF2633" s="17"/>
      <c r="BG2633" s="17"/>
      <c r="BH2633" s="17"/>
      <c r="BI2633" s="17"/>
      <c r="BJ2633" s="17"/>
      <c r="BK2633" s="17"/>
      <c r="BL2633" s="33"/>
      <c r="BM2633" s="33"/>
      <c r="BN2633" s="17"/>
      <c r="BO2633" s="17"/>
      <c r="BP2633" s="17"/>
      <c r="BQ2633" s="17"/>
      <c r="BR2633" s="17"/>
      <c r="BS2633" s="17"/>
      <c r="BT2633" s="33"/>
      <c r="BU2633" s="33"/>
    </row>
    <row r="2634" spans="58:73" ht="15">
      <c r="BF2634" s="17"/>
      <c r="BG2634" s="17"/>
      <c r="BH2634" s="17"/>
      <c r="BI2634" s="17"/>
      <c r="BJ2634" s="17"/>
      <c r="BK2634" s="17"/>
      <c r="BL2634" s="33"/>
      <c r="BM2634" s="33"/>
      <c r="BN2634" s="17"/>
      <c r="BO2634" s="17"/>
      <c r="BP2634" s="17"/>
      <c r="BQ2634" s="17"/>
      <c r="BR2634" s="17"/>
      <c r="BS2634" s="17"/>
      <c r="BT2634" s="33"/>
      <c r="BU2634" s="33"/>
    </row>
    <row r="2635" spans="58:73" ht="15">
      <c r="BF2635" s="17"/>
      <c r="BG2635" s="17"/>
      <c r="BH2635" s="17"/>
      <c r="BI2635" s="17"/>
      <c r="BJ2635" s="17"/>
      <c r="BK2635" s="17"/>
      <c r="BL2635" s="33"/>
      <c r="BM2635" s="33"/>
      <c r="BN2635" s="17"/>
      <c r="BO2635" s="17"/>
      <c r="BP2635" s="17"/>
      <c r="BQ2635" s="17"/>
      <c r="BR2635" s="17"/>
      <c r="BS2635" s="17"/>
      <c r="BT2635" s="33"/>
      <c r="BU2635" s="33"/>
    </row>
    <row r="2636" spans="58:73" ht="15">
      <c r="BF2636" s="17"/>
      <c r="BG2636" s="17"/>
      <c r="BH2636" s="17"/>
      <c r="BI2636" s="17"/>
      <c r="BJ2636" s="17"/>
      <c r="BK2636" s="17"/>
      <c r="BL2636" s="33"/>
      <c r="BM2636" s="33"/>
      <c r="BN2636" s="17"/>
      <c r="BO2636" s="17"/>
      <c r="BP2636" s="17"/>
      <c r="BQ2636" s="17"/>
      <c r="BR2636" s="17"/>
      <c r="BS2636" s="17"/>
      <c r="BT2636" s="33"/>
      <c r="BU2636" s="33"/>
    </row>
    <row r="2637" spans="58:73" ht="15">
      <c r="BF2637" s="17"/>
      <c r="BG2637" s="17"/>
      <c r="BH2637" s="17"/>
      <c r="BI2637" s="17"/>
      <c r="BJ2637" s="17"/>
      <c r="BK2637" s="17"/>
      <c r="BL2637" s="33"/>
      <c r="BM2637" s="33"/>
      <c r="BN2637" s="17"/>
      <c r="BO2637" s="17"/>
      <c r="BP2637" s="17"/>
      <c r="BQ2637" s="17"/>
      <c r="BR2637" s="17"/>
      <c r="BS2637" s="17"/>
      <c r="BT2637" s="33"/>
      <c r="BU2637" s="33"/>
    </row>
    <row r="2638" spans="58:73" ht="15">
      <c r="BF2638" s="17"/>
      <c r="BG2638" s="17"/>
      <c r="BH2638" s="17"/>
      <c r="BI2638" s="17"/>
      <c r="BJ2638" s="17"/>
      <c r="BK2638" s="17"/>
      <c r="BL2638" s="33"/>
      <c r="BM2638" s="33"/>
      <c r="BN2638" s="17"/>
      <c r="BO2638" s="17"/>
      <c r="BP2638" s="17"/>
      <c r="BQ2638" s="17"/>
      <c r="BR2638" s="17"/>
      <c r="BS2638" s="17"/>
      <c r="BT2638" s="33"/>
      <c r="BU2638" s="33"/>
    </row>
    <row r="2639" spans="58:73" ht="15">
      <c r="BF2639" s="17"/>
      <c r="BG2639" s="17"/>
      <c r="BH2639" s="17"/>
      <c r="BI2639" s="17"/>
      <c r="BJ2639" s="17"/>
      <c r="BK2639" s="17"/>
      <c r="BL2639" s="33"/>
      <c r="BM2639" s="33"/>
      <c r="BN2639" s="17"/>
      <c r="BO2639" s="17"/>
      <c r="BP2639" s="17"/>
      <c r="BQ2639" s="17"/>
      <c r="BR2639" s="17"/>
      <c r="BS2639" s="17"/>
      <c r="BT2639" s="33"/>
      <c r="BU2639" s="33"/>
    </row>
    <row r="2640" spans="58:73" ht="15">
      <c r="BF2640" s="17"/>
      <c r="BG2640" s="17"/>
      <c r="BH2640" s="17"/>
      <c r="BI2640" s="17"/>
      <c r="BJ2640" s="17"/>
      <c r="BK2640" s="17"/>
      <c r="BL2640" s="33"/>
      <c r="BM2640" s="33"/>
      <c r="BN2640" s="17"/>
      <c r="BO2640" s="17"/>
      <c r="BP2640" s="17"/>
      <c r="BQ2640" s="17"/>
      <c r="BR2640" s="17"/>
      <c r="BS2640" s="17"/>
      <c r="BT2640" s="33"/>
      <c r="BU2640" s="33"/>
    </row>
    <row r="2641" spans="58:73" ht="15">
      <c r="BF2641" s="17"/>
      <c r="BG2641" s="17"/>
      <c r="BH2641" s="17"/>
      <c r="BI2641" s="17"/>
      <c r="BJ2641" s="17"/>
      <c r="BK2641" s="17"/>
      <c r="BL2641" s="33"/>
      <c r="BM2641" s="33"/>
      <c r="BN2641" s="17"/>
      <c r="BO2641" s="17"/>
      <c r="BP2641" s="17"/>
      <c r="BQ2641" s="17"/>
      <c r="BR2641" s="17"/>
      <c r="BS2641" s="17"/>
      <c r="BT2641" s="33"/>
      <c r="BU2641" s="33"/>
    </row>
    <row r="2642" spans="58:73" ht="15">
      <c r="BF2642" s="17"/>
      <c r="BG2642" s="17"/>
      <c r="BH2642" s="17"/>
      <c r="BI2642" s="17"/>
      <c r="BJ2642" s="17"/>
      <c r="BK2642" s="17"/>
      <c r="BL2642" s="33"/>
      <c r="BM2642" s="33"/>
      <c r="BN2642" s="17"/>
      <c r="BO2642" s="17"/>
      <c r="BP2642" s="17"/>
      <c r="BQ2642" s="17"/>
      <c r="BR2642" s="17"/>
      <c r="BS2642" s="17"/>
      <c r="BT2642" s="33"/>
      <c r="BU2642" s="33"/>
    </row>
    <row r="2643" spans="58:73" ht="15">
      <c r="BF2643" s="17"/>
      <c r="BG2643" s="17"/>
      <c r="BH2643" s="17"/>
      <c r="BI2643" s="17"/>
      <c r="BJ2643" s="17"/>
      <c r="BK2643" s="17"/>
      <c r="BL2643" s="33"/>
      <c r="BM2643" s="33"/>
      <c r="BN2643" s="17"/>
      <c r="BO2643" s="17"/>
      <c r="BP2643" s="17"/>
      <c r="BQ2643" s="17"/>
      <c r="BR2643" s="17"/>
      <c r="BS2643" s="17"/>
      <c r="BT2643" s="33"/>
      <c r="BU2643" s="33"/>
    </row>
    <row r="2644" spans="58:73" ht="15">
      <c r="BF2644" s="17"/>
      <c r="BG2644" s="17"/>
      <c r="BH2644" s="17"/>
      <c r="BI2644" s="17"/>
      <c r="BJ2644" s="17"/>
      <c r="BK2644" s="17"/>
      <c r="BL2644" s="33"/>
      <c r="BM2644" s="33"/>
      <c r="BN2644" s="17"/>
      <c r="BO2644" s="17"/>
      <c r="BP2644" s="17"/>
      <c r="BQ2644" s="17"/>
      <c r="BR2644" s="17"/>
      <c r="BS2644" s="17"/>
      <c r="BT2644" s="33"/>
      <c r="BU2644" s="33"/>
    </row>
    <row r="2645" spans="58:73" ht="15">
      <c r="BF2645" s="17"/>
      <c r="BG2645" s="17"/>
      <c r="BH2645" s="17"/>
      <c r="BI2645" s="17"/>
      <c r="BJ2645" s="17"/>
      <c r="BK2645" s="17"/>
      <c r="BL2645" s="33"/>
      <c r="BM2645" s="33"/>
      <c r="BN2645" s="17"/>
      <c r="BO2645" s="17"/>
      <c r="BP2645" s="17"/>
      <c r="BQ2645" s="17"/>
      <c r="BR2645" s="17"/>
      <c r="BS2645" s="17"/>
      <c r="BT2645" s="33"/>
      <c r="BU2645" s="33"/>
    </row>
    <row r="2646" spans="58:73" ht="15">
      <c r="BF2646" s="17"/>
      <c r="BG2646" s="17"/>
      <c r="BH2646" s="17"/>
      <c r="BI2646" s="17"/>
      <c r="BJ2646" s="17"/>
      <c r="BK2646" s="17"/>
      <c r="BL2646" s="33"/>
      <c r="BM2646" s="33"/>
      <c r="BN2646" s="17"/>
      <c r="BO2646" s="17"/>
      <c r="BP2646" s="17"/>
      <c r="BQ2646" s="17"/>
      <c r="BR2646" s="17"/>
      <c r="BS2646" s="17"/>
      <c r="BT2646" s="33"/>
      <c r="BU2646" s="33"/>
    </row>
    <row r="2647" spans="58:73" ht="15">
      <c r="BF2647" s="17"/>
      <c r="BG2647" s="17"/>
      <c r="BH2647" s="17"/>
      <c r="BI2647" s="17"/>
      <c r="BJ2647" s="17"/>
      <c r="BK2647" s="17"/>
      <c r="BL2647" s="33"/>
      <c r="BM2647" s="33"/>
      <c r="BN2647" s="17"/>
      <c r="BO2647" s="17"/>
      <c r="BP2647" s="17"/>
      <c r="BQ2647" s="17"/>
      <c r="BR2647" s="17"/>
      <c r="BS2647" s="17"/>
      <c r="BT2647" s="33"/>
      <c r="BU2647" s="33"/>
    </row>
    <row r="2648" spans="58:73" ht="15">
      <c r="BF2648" s="17"/>
      <c r="BG2648" s="17"/>
      <c r="BH2648" s="17"/>
      <c r="BI2648" s="17"/>
      <c r="BJ2648" s="17"/>
      <c r="BK2648" s="17"/>
      <c r="BL2648" s="33"/>
      <c r="BM2648" s="33"/>
      <c r="BN2648" s="17"/>
      <c r="BO2648" s="17"/>
      <c r="BP2648" s="17"/>
      <c r="BQ2648" s="17"/>
      <c r="BR2648" s="17"/>
      <c r="BS2648" s="17"/>
      <c r="BT2648" s="33"/>
      <c r="BU2648" s="33"/>
    </row>
    <row r="2649" spans="58:73" ht="15">
      <c r="BF2649" s="17"/>
      <c r="BG2649" s="17"/>
      <c r="BH2649" s="17"/>
      <c r="BI2649" s="17"/>
      <c r="BJ2649" s="17"/>
      <c r="BK2649" s="17"/>
      <c r="BL2649" s="33"/>
      <c r="BM2649" s="33"/>
      <c r="BN2649" s="17"/>
      <c r="BO2649" s="17"/>
      <c r="BP2649" s="17"/>
      <c r="BQ2649" s="17"/>
      <c r="BR2649" s="17"/>
      <c r="BS2649" s="17"/>
      <c r="BT2649" s="33"/>
      <c r="BU2649" s="33"/>
    </row>
    <row r="2650" spans="58:73" ht="15">
      <c r="BF2650" s="17"/>
      <c r="BG2650" s="17"/>
      <c r="BH2650" s="17"/>
      <c r="BI2650" s="17"/>
      <c r="BJ2650" s="17"/>
      <c r="BK2650" s="17"/>
      <c r="BL2650" s="33"/>
      <c r="BM2650" s="33"/>
      <c r="BN2650" s="17"/>
      <c r="BO2650" s="17"/>
      <c r="BP2650" s="17"/>
      <c r="BQ2650" s="17"/>
      <c r="BR2650" s="17"/>
      <c r="BS2650" s="17"/>
      <c r="BT2650" s="33"/>
      <c r="BU2650" s="33"/>
    </row>
    <row r="2651" spans="58:73" ht="15">
      <c r="BF2651" s="17"/>
      <c r="BG2651" s="17"/>
      <c r="BH2651" s="17"/>
      <c r="BI2651" s="17"/>
      <c r="BJ2651" s="17"/>
      <c r="BK2651" s="17"/>
      <c r="BL2651" s="33"/>
      <c r="BM2651" s="33"/>
      <c r="BN2651" s="17"/>
      <c r="BO2651" s="17"/>
      <c r="BP2651" s="17"/>
      <c r="BQ2651" s="17"/>
      <c r="BR2651" s="17"/>
      <c r="BS2651" s="17"/>
      <c r="BT2651" s="33"/>
      <c r="BU2651" s="33"/>
    </row>
    <row r="2652" spans="58:73" ht="15">
      <c r="BF2652" s="17"/>
      <c r="BG2652" s="17"/>
      <c r="BH2652" s="17"/>
      <c r="BI2652" s="17"/>
      <c r="BJ2652" s="17"/>
      <c r="BK2652" s="17"/>
      <c r="BL2652" s="33"/>
      <c r="BM2652" s="33"/>
      <c r="BN2652" s="17"/>
      <c r="BO2652" s="17"/>
      <c r="BP2652" s="17"/>
      <c r="BQ2652" s="17"/>
      <c r="BR2652" s="17"/>
      <c r="BS2652" s="17"/>
      <c r="BT2652" s="33"/>
      <c r="BU2652" s="33"/>
    </row>
    <row r="2653" spans="58:73" ht="15">
      <c r="BF2653" s="17"/>
      <c r="BG2653" s="17"/>
      <c r="BH2653" s="17"/>
      <c r="BI2653" s="17"/>
      <c r="BJ2653" s="17"/>
      <c r="BK2653" s="17"/>
      <c r="BL2653" s="33"/>
      <c r="BM2653" s="33"/>
      <c r="BN2653" s="17"/>
      <c r="BO2653" s="17"/>
      <c r="BP2653" s="17"/>
      <c r="BQ2653" s="17"/>
      <c r="BR2653" s="17"/>
      <c r="BS2653" s="17"/>
      <c r="BT2653" s="33"/>
      <c r="BU2653" s="33"/>
    </row>
    <row r="2654" spans="58:73" ht="15">
      <c r="BF2654" s="17"/>
      <c r="BG2654" s="17"/>
      <c r="BH2654" s="17"/>
      <c r="BI2654" s="17"/>
      <c r="BJ2654" s="17"/>
      <c r="BK2654" s="17"/>
      <c r="BL2654" s="33"/>
      <c r="BM2654" s="33"/>
      <c r="BN2654" s="17"/>
      <c r="BO2654" s="17"/>
      <c r="BP2654" s="17"/>
      <c r="BQ2654" s="17"/>
      <c r="BR2654" s="17"/>
      <c r="BS2654" s="17"/>
      <c r="BT2654" s="33"/>
      <c r="BU2654" s="33"/>
    </row>
    <row r="2655" spans="58:73" ht="15">
      <c r="BF2655" s="17"/>
      <c r="BG2655" s="17"/>
      <c r="BH2655" s="17"/>
      <c r="BI2655" s="17"/>
      <c r="BJ2655" s="17"/>
      <c r="BK2655" s="17"/>
      <c r="BL2655" s="33"/>
      <c r="BM2655" s="33"/>
      <c r="BN2655" s="17"/>
      <c r="BO2655" s="17"/>
      <c r="BP2655" s="17"/>
      <c r="BQ2655" s="17"/>
      <c r="BR2655" s="17"/>
      <c r="BS2655" s="17"/>
      <c r="BT2655" s="33"/>
      <c r="BU2655" s="33"/>
    </row>
    <row r="2656" spans="58:73" ht="15">
      <c r="BF2656" s="17"/>
      <c r="BG2656" s="17"/>
      <c r="BH2656" s="17"/>
      <c r="BI2656" s="17"/>
      <c r="BJ2656" s="17"/>
      <c r="BK2656" s="17"/>
      <c r="BL2656" s="33"/>
      <c r="BM2656" s="33"/>
      <c r="BN2656" s="17"/>
      <c r="BO2656" s="17"/>
      <c r="BP2656" s="17"/>
      <c r="BQ2656" s="17"/>
      <c r="BR2656" s="17"/>
      <c r="BS2656" s="17"/>
      <c r="BT2656" s="33"/>
      <c r="BU2656" s="33"/>
    </row>
    <row r="2657" spans="58:73" ht="15">
      <c r="BF2657" s="17"/>
      <c r="BG2657" s="17"/>
      <c r="BH2657" s="17"/>
      <c r="BI2657" s="17"/>
      <c r="BJ2657" s="17"/>
      <c r="BK2657" s="17"/>
      <c r="BL2657" s="33"/>
      <c r="BM2657" s="33"/>
      <c r="BN2657" s="17"/>
      <c r="BO2657" s="17"/>
      <c r="BP2657" s="17"/>
      <c r="BQ2657" s="17"/>
      <c r="BR2657" s="17"/>
      <c r="BS2657" s="17"/>
      <c r="BT2657" s="33"/>
      <c r="BU2657" s="33"/>
    </row>
    <row r="2658" spans="58:73" ht="15">
      <c r="BF2658" s="17"/>
      <c r="BG2658" s="17"/>
      <c r="BH2658" s="17"/>
      <c r="BI2658" s="17"/>
      <c r="BJ2658" s="17"/>
      <c r="BK2658" s="17"/>
      <c r="BL2658" s="33"/>
      <c r="BM2658" s="33"/>
      <c r="BN2658" s="17"/>
      <c r="BO2658" s="17"/>
      <c r="BP2658" s="17"/>
      <c r="BQ2658" s="17"/>
      <c r="BR2658" s="17"/>
      <c r="BS2658" s="17"/>
      <c r="BT2658" s="33"/>
      <c r="BU2658" s="33"/>
    </row>
    <row r="2659" spans="58:73" ht="15">
      <c r="BF2659" s="17"/>
      <c r="BG2659" s="17"/>
      <c r="BH2659" s="17"/>
      <c r="BI2659" s="17"/>
      <c r="BJ2659" s="17"/>
      <c r="BK2659" s="17"/>
      <c r="BL2659" s="33"/>
      <c r="BM2659" s="33"/>
      <c r="BN2659" s="17"/>
      <c r="BO2659" s="17"/>
      <c r="BP2659" s="17"/>
      <c r="BQ2659" s="17"/>
      <c r="BR2659" s="17"/>
      <c r="BS2659" s="17"/>
      <c r="BT2659" s="33"/>
      <c r="BU2659" s="33"/>
    </row>
    <row r="2660" spans="58:73" ht="15">
      <c r="BF2660" s="17"/>
      <c r="BG2660" s="17"/>
      <c r="BH2660" s="17"/>
      <c r="BI2660" s="17"/>
      <c r="BJ2660" s="17"/>
      <c r="BK2660" s="17"/>
      <c r="BL2660" s="33"/>
      <c r="BM2660" s="33"/>
      <c r="BN2660" s="17"/>
      <c r="BO2660" s="17"/>
      <c r="BP2660" s="17"/>
      <c r="BQ2660" s="17"/>
      <c r="BR2660" s="17"/>
      <c r="BS2660" s="17"/>
      <c r="BT2660" s="33"/>
      <c r="BU2660" s="33"/>
    </row>
    <row r="2661" spans="58:73" ht="15">
      <c r="BF2661" s="17"/>
      <c r="BG2661" s="17"/>
      <c r="BH2661" s="17"/>
      <c r="BI2661" s="17"/>
      <c r="BJ2661" s="17"/>
      <c r="BK2661" s="17"/>
      <c r="BL2661" s="33"/>
      <c r="BM2661" s="33"/>
      <c r="BN2661" s="17"/>
      <c r="BO2661" s="17"/>
      <c r="BP2661" s="17"/>
      <c r="BQ2661" s="17"/>
      <c r="BR2661" s="17"/>
      <c r="BS2661" s="17"/>
      <c r="BT2661" s="33"/>
      <c r="BU2661" s="33"/>
    </row>
    <row r="2662" spans="58:73" ht="15">
      <c r="BF2662" s="17"/>
      <c r="BG2662" s="17"/>
      <c r="BH2662" s="17"/>
      <c r="BI2662" s="17"/>
      <c r="BJ2662" s="17"/>
      <c r="BK2662" s="17"/>
      <c r="BL2662" s="33"/>
      <c r="BM2662" s="33"/>
      <c r="BN2662" s="17"/>
      <c r="BO2662" s="17"/>
      <c r="BP2662" s="17"/>
      <c r="BQ2662" s="17"/>
      <c r="BR2662" s="17"/>
      <c r="BS2662" s="17"/>
      <c r="BT2662" s="33"/>
      <c r="BU2662" s="33"/>
    </row>
    <row r="2663" spans="58:73" ht="15">
      <c r="BF2663" s="17"/>
      <c r="BG2663" s="17"/>
      <c r="BH2663" s="17"/>
      <c r="BI2663" s="17"/>
      <c r="BJ2663" s="17"/>
      <c r="BK2663" s="17"/>
      <c r="BL2663" s="33"/>
      <c r="BM2663" s="33"/>
      <c r="BN2663" s="17"/>
      <c r="BO2663" s="17"/>
      <c r="BP2663" s="17"/>
      <c r="BQ2663" s="17"/>
      <c r="BR2663" s="17"/>
      <c r="BS2663" s="17"/>
      <c r="BT2663" s="33"/>
      <c r="BU2663" s="33"/>
    </row>
    <row r="2664" spans="58:73" ht="15">
      <c r="BF2664" s="17"/>
      <c r="BG2664" s="17"/>
      <c r="BH2664" s="17"/>
      <c r="BI2664" s="17"/>
      <c r="BJ2664" s="17"/>
      <c r="BK2664" s="17"/>
      <c r="BL2664" s="33"/>
      <c r="BM2664" s="33"/>
      <c r="BN2664" s="17"/>
      <c r="BO2664" s="17"/>
      <c r="BP2664" s="17"/>
      <c r="BQ2664" s="17"/>
      <c r="BR2664" s="17"/>
      <c r="BS2664" s="17"/>
      <c r="BT2664" s="33"/>
      <c r="BU2664" s="33"/>
    </row>
    <row r="2665" spans="58:73" ht="15">
      <c r="BF2665" s="17"/>
      <c r="BG2665" s="17"/>
      <c r="BH2665" s="17"/>
      <c r="BI2665" s="17"/>
      <c r="BJ2665" s="17"/>
      <c r="BK2665" s="17"/>
      <c r="BL2665" s="33"/>
      <c r="BM2665" s="33"/>
      <c r="BN2665" s="17"/>
      <c r="BO2665" s="17"/>
      <c r="BP2665" s="17"/>
      <c r="BQ2665" s="17"/>
      <c r="BR2665" s="17"/>
      <c r="BS2665" s="17"/>
      <c r="BT2665" s="33"/>
      <c r="BU2665" s="33"/>
    </row>
    <row r="2666" spans="58:73" ht="15">
      <c r="BF2666" s="17"/>
      <c r="BG2666" s="17"/>
      <c r="BH2666" s="17"/>
      <c r="BI2666" s="17"/>
      <c r="BJ2666" s="17"/>
      <c r="BK2666" s="17"/>
      <c r="BL2666" s="33"/>
      <c r="BM2666" s="33"/>
      <c r="BN2666" s="17"/>
      <c r="BO2666" s="17"/>
      <c r="BP2666" s="17"/>
      <c r="BQ2666" s="17"/>
      <c r="BR2666" s="17"/>
      <c r="BS2666" s="17"/>
      <c r="BT2666" s="33"/>
      <c r="BU2666" s="33"/>
    </row>
    <row r="2667" spans="58:73" ht="15">
      <c r="BF2667" s="17"/>
      <c r="BG2667" s="17"/>
      <c r="BH2667" s="17"/>
      <c r="BI2667" s="17"/>
      <c r="BJ2667" s="17"/>
      <c r="BK2667" s="17"/>
      <c r="BL2667" s="33"/>
      <c r="BM2667" s="33"/>
      <c r="BN2667" s="17"/>
      <c r="BO2667" s="17"/>
      <c r="BP2667" s="17"/>
      <c r="BQ2667" s="17"/>
      <c r="BR2667" s="17"/>
      <c r="BS2667" s="17"/>
      <c r="BT2667" s="33"/>
      <c r="BU2667" s="33"/>
    </row>
    <row r="2668" spans="58:73" ht="15">
      <c r="BF2668" s="17"/>
      <c r="BG2668" s="17"/>
      <c r="BH2668" s="17"/>
      <c r="BI2668" s="17"/>
      <c r="BJ2668" s="17"/>
      <c r="BK2668" s="17"/>
      <c r="BL2668" s="33"/>
      <c r="BM2668" s="33"/>
      <c r="BN2668" s="17"/>
      <c r="BO2668" s="17"/>
      <c r="BP2668" s="17"/>
      <c r="BQ2668" s="17"/>
      <c r="BR2668" s="17"/>
      <c r="BS2668" s="17"/>
      <c r="BT2668" s="33"/>
      <c r="BU2668" s="33"/>
    </row>
    <row r="2669" spans="58:73" ht="15">
      <c r="BF2669" s="17"/>
      <c r="BG2669" s="17"/>
      <c r="BH2669" s="17"/>
      <c r="BI2669" s="17"/>
      <c r="BJ2669" s="17"/>
      <c r="BK2669" s="17"/>
      <c r="BL2669" s="33"/>
      <c r="BM2669" s="33"/>
      <c r="BN2669" s="17"/>
      <c r="BO2669" s="17"/>
      <c r="BP2669" s="17"/>
      <c r="BQ2669" s="17"/>
      <c r="BR2669" s="17"/>
      <c r="BS2669" s="17"/>
      <c r="BT2669" s="33"/>
      <c r="BU2669" s="33"/>
    </row>
    <row r="2670" spans="58:73" ht="15">
      <c r="BF2670" s="17"/>
      <c r="BG2670" s="17"/>
      <c r="BH2670" s="17"/>
      <c r="BI2670" s="17"/>
      <c r="BJ2670" s="17"/>
      <c r="BK2670" s="17"/>
      <c r="BL2670" s="33"/>
      <c r="BM2670" s="33"/>
      <c r="BN2670" s="17"/>
      <c r="BO2670" s="17"/>
      <c r="BP2670" s="17"/>
      <c r="BQ2670" s="17"/>
      <c r="BR2670" s="17"/>
      <c r="BS2670" s="17"/>
      <c r="BT2670" s="33"/>
      <c r="BU2670" s="33"/>
    </row>
    <row r="2671" spans="58:73" ht="15">
      <c r="BF2671" s="17"/>
      <c r="BG2671" s="17"/>
      <c r="BH2671" s="17"/>
      <c r="BI2671" s="17"/>
      <c r="BJ2671" s="17"/>
      <c r="BK2671" s="17"/>
      <c r="BL2671" s="33"/>
      <c r="BM2671" s="33"/>
      <c r="BN2671" s="17"/>
      <c r="BO2671" s="17"/>
      <c r="BP2671" s="17"/>
      <c r="BQ2671" s="17"/>
      <c r="BR2671" s="17"/>
      <c r="BS2671" s="17"/>
      <c r="BT2671" s="33"/>
      <c r="BU2671" s="33"/>
    </row>
    <row r="2672" spans="58:73" ht="15">
      <c r="BF2672" s="17"/>
      <c r="BG2672" s="17"/>
      <c r="BH2672" s="17"/>
      <c r="BI2672" s="17"/>
      <c r="BJ2672" s="17"/>
      <c r="BK2672" s="17"/>
      <c r="BL2672" s="33"/>
      <c r="BM2672" s="33"/>
      <c r="BN2672" s="17"/>
      <c r="BO2672" s="17"/>
      <c r="BP2672" s="17"/>
      <c r="BQ2672" s="17"/>
      <c r="BR2672" s="17"/>
      <c r="BS2672" s="17"/>
      <c r="BT2672" s="33"/>
      <c r="BU2672" s="33"/>
    </row>
    <row r="2673" spans="58:73" ht="15">
      <c r="BF2673" s="17"/>
      <c r="BG2673" s="17"/>
      <c r="BH2673" s="17"/>
      <c r="BI2673" s="17"/>
      <c r="BJ2673" s="17"/>
      <c r="BK2673" s="17"/>
      <c r="BL2673" s="33"/>
      <c r="BM2673" s="33"/>
      <c r="BN2673" s="17"/>
      <c r="BO2673" s="17"/>
      <c r="BP2673" s="17"/>
      <c r="BQ2673" s="17"/>
      <c r="BR2673" s="17"/>
      <c r="BS2673" s="17"/>
      <c r="BT2673" s="33"/>
      <c r="BU2673" s="33"/>
    </row>
    <row r="2674" spans="58:73" ht="15">
      <c r="BF2674" s="17"/>
      <c r="BG2674" s="17"/>
      <c r="BH2674" s="17"/>
      <c r="BI2674" s="17"/>
      <c r="BJ2674" s="17"/>
      <c r="BK2674" s="17"/>
      <c r="BL2674" s="33"/>
      <c r="BM2674" s="33"/>
      <c r="BN2674" s="17"/>
      <c r="BO2674" s="17"/>
      <c r="BP2674" s="17"/>
      <c r="BQ2674" s="17"/>
      <c r="BR2674" s="17"/>
      <c r="BS2674" s="17"/>
      <c r="BT2674" s="33"/>
      <c r="BU2674" s="33"/>
    </row>
    <row r="2675" spans="58:73" ht="15">
      <c r="BF2675" s="17"/>
      <c r="BG2675" s="17"/>
      <c r="BH2675" s="17"/>
      <c r="BI2675" s="17"/>
      <c r="BJ2675" s="17"/>
      <c r="BK2675" s="17"/>
      <c r="BL2675" s="33"/>
      <c r="BM2675" s="33"/>
      <c r="BN2675" s="17"/>
      <c r="BO2675" s="17"/>
      <c r="BP2675" s="17"/>
      <c r="BQ2675" s="17"/>
      <c r="BR2675" s="17"/>
      <c r="BS2675" s="17"/>
      <c r="BT2675" s="33"/>
      <c r="BU2675" s="33"/>
    </row>
    <row r="2676" spans="58:73" ht="15">
      <c r="BF2676" s="17"/>
      <c r="BG2676" s="17"/>
      <c r="BH2676" s="17"/>
      <c r="BI2676" s="17"/>
      <c r="BJ2676" s="17"/>
      <c r="BK2676" s="17"/>
      <c r="BL2676" s="33"/>
      <c r="BM2676" s="33"/>
      <c r="BN2676" s="17"/>
      <c r="BO2676" s="17"/>
      <c r="BP2676" s="17"/>
      <c r="BQ2676" s="17"/>
      <c r="BR2676" s="17"/>
      <c r="BS2676" s="17"/>
      <c r="BT2676" s="33"/>
      <c r="BU2676" s="33"/>
    </row>
    <row r="2677" spans="58:73" ht="15">
      <c r="BF2677" s="17"/>
      <c r="BG2677" s="17"/>
      <c r="BH2677" s="17"/>
      <c r="BI2677" s="17"/>
      <c r="BJ2677" s="17"/>
      <c r="BK2677" s="17"/>
      <c r="BL2677" s="33"/>
      <c r="BM2677" s="33"/>
      <c r="BN2677" s="17"/>
      <c r="BO2677" s="17"/>
      <c r="BP2677" s="17"/>
      <c r="BQ2677" s="17"/>
      <c r="BR2677" s="17"/>
      <c r="BS2677" s="17"/>
      <c r="BT2677" s="33"/>
      <c r="BU2677" s="33"/>
    </row>
    <row r="2678" spans="58:73" ht="15">
      <c r="BF2678" s="17"/>
      <c r="BG2678" s="17"/>
      <c r="BH2678" s="17"/>
      <c r="BI2678" s="17"/>
      <c r="BJ2678" s="17"/>
      <c r="BK2678" s="17"/>
      <c r="BL2678" s="33"/>
      <c r="BM2678" s="33"/>
      <c r="BN2678" s="17"/>
      <c r="BO2678" s="17"/>
      <c r="BP2678" s="17"/>
      <c r="BQ2678" s="17"/>
      <c r="BR2678" s="17"/>
      <c r="BS2678" s="17"/>
      <c r="BT2678" s="33"/>
      <c r="BU2678" s="33"/>
    </row>
    <row r="2679" spans="58:73" ht="15">
      <c r="BF2679" s="17"/>
      <c r="BG2679" s="17"/>
      <c r="BH2679" s="17"/>
      <c r="BI2679" s="17"/>
      <c r="BJ2679" s="17"/>
      <c r="BK2679" s="17"/>
      <c r="BL2679" s="33"/>
      <c r="BM2679" s="33"/>
      <c r="BN2679" s="17"/>
      <c r="BO2679" s="17"/>
      <c r="BP2679" s="17"/>
      <c r="BQ2679" s="17"/>
      <c r="BR2679" s="17"/>
      <c r="BS2679" s="17"/>
      <c r="BT2679" s="33"/>
      <c r="BU2679" s="33"/>
    </row>
    <row r="2680" spans="58:73" ht="15">
      <c r="BF2680" s="17"/>
      <c r="BG2680" s="17"/>
      <c r="BH2680" s="17"/>
      <c r="BI2680" s="17"/>
      <c r="BJ2680" s="17"/>
      <c r="BK2680" s="17"/>
      <c r="BL2680" s="33"/>
      <c r="BM2680" s="33"/>
      <c r="BN2680" s="17"/>
      <c r="BO2680" s="17"/>
      <c r="BP2680" s="17"/>
      <c r="BQ2680" s="17"/>
      <c r="BR2680" s="17"/>
      <c r="BS2680" s="17"/>
      <c r="BT2680" s="33"/>
      <c r="BU2680" s="33"/>
    </row>
    <row r="2681" spans="58:73" ht="15">
      <c r="BF2681" s="17"/>
      <c r="BG2681" s="17"/>
      <c r="BH2681" s="17"/>
      <c r="BI2681" s="17"/>
      <c r="BJ2681" s="17"/>
      <c r="BK2681" s="17"/>
      <c r="BL2681" s="33"/>
      <c r="BM2681" s="33"/>
      <c r="BN2681" s="17"/>
      <c r="BO2681" s="17"/>
      <c r="BP2681" s="17"/>
      <c r="BQ2681" s="17"/>
      <c r="BR2681" s="17"/>
      <c r="BS2681" s="17"/>
      <c r="BT2681" s="33"/>
      <c r="BU2681" s="33"/>
    </row>
    <row r="2682" spans="58:73" ht="15">
      <c r="BF2682" s="17"/>
      <c r="BG2682" s="17"/>
      <c r="BH2682" s="17"/>
      <c r="BI2682" s="17"/>
      <c r="BJ2682" s="17"/>
      <c r="BK2682" s="17"/>
      <c r="BL2682" s="33"/>
      <c r="BM2682" s="33"/>
      <c r="BN2682" s="17"/>
      <c r="BO2682" s="17"/>
      <c r="BP2682" s="17"/>
      <c r="BQ2682" s="17"/>
      <c r="BR2682" s="17"/>
      <c r="BS2682" s="17"/>
      <c r="BT2682" s="33"/>
      <c r="BU2682" s="33"/>
    </row>
    <row r="2683" spans="58:73" ht="15">
      <c r="BF2683" s="17"/>
      <c r="BG2683" s="17"/>
      <c r="BH2683" s="17"/>
      <c r="BI2683" s="17"/>
      <c r="BJ2683" s="17"/>
      <c r="BK2683" s="17"/>
      <c r="BL2683" s="33"/>
      <c r="BM2683" s="33"/>
      <c r="BN2683" s="17"/>
      <c r="BO2683" s="17"/>
      <c r="BP2683" s="17"/>
      <c r="BQ2683" s="17"/>
      <c r="BR2683" s="17"/>
      <c r="BS2683" s="17"/>
      <c r="BT2683" s="33"/>
      <c r="BU2683" s="33"/>
    </row>
    <row r="2684" spans="58:73" ht="15">
      <c r="BF2684" s="17"/>
      <c r="BG2684" s="17"/>
      <c r="BH2684" s="17"/>
      <c r="BI2684" s="17"/>
      <c r="BJ2684" s="17"/>
      <c r="BK2684" s="17"/>
      <c r="BL2684" s="33"/>
      <c r="BM2684" s="33"/>
      <c r="BN2684" s="17"/>
      <c r="BO2684" s="17"/>
      <c r="BP2684" s="17"/>
      <c r="BQ2684" s="17"/>
      <c r="BR2684" s="17"/>
      <c r="BS2684" s="17"/>
      <c r="BT2684" s="33"/>
      <c r="BU2684" s="33"/>
    </row>
    <row r="2685" spans="58:73" ht="15">
      <c r="BF2685" s="17"/>
      <c r="BG2685" s="17"/>
      <c r="BH2685" s="17"/>
      <c r="BI2685" s="17"/>
      <c r="BJ2685" s="17"/>
      <c r="BK2685" s="17"/>
      <c r="BL2685" s="33"/>
      <c r="BM2685" s="33"/>
      <c r="BN2685" s="17"/>
      <c r="BO2685" s="17"/>
      <c r="BP2685" s="17"/>
      <c r="BQ2685" s="17"/>
      <c r="BR2685" s="17"/>
      <c r="BS2685" s="17"/>
      <c r="BT2685" s="33"/>
      <c r="BU2685" s="33"/>
    </row>
    <row r="2686" spans="58:73" ht="15">
      <c r="BF2686" s="17"/>
      <c r="BG2686" s="17"/>
      <c r="BH2686" s="17"/>
      <c r="BI2686" s="17"/>
      <c r="BJ2686" s="17"/>
      <c r="BK2686" s="17"/>
      <c r="BL2686" s="33"/>
      <c r="BM2686" s="33"/>
      <c r="BN2686" s="17"/>
      <c r="BO2686" s="17"/>
      <c r="BP2686" s="17"/>
      <c r="BQ2686" s="17"/>
      <c r="BR2686" s="17"/>
      <c r="BS2686" s="17"/>
      <c r="BT2686" s="33"/>
      <c r="BU2686" s="33"/>
    </row>
    <row r="2687" spans="58:73" ht="15">
      <c r="BF2687" s="17"/>
      <c r="BG2687" s="17"/>
      <c r="BH2687" s="17"/>
      <c r="BI2687" s="17"/>
      <c r="BJ2687" s="17"/>
      <c r="BK2687" s="17"/>
      <c r="BL2687" s="33"/>
      <c r="BM2687" s="33"/>
      <c r="BN2687" s="17"/>
      <c r="BO2687" s="17"/>
      <c r="BP2687" s="17"/>
      <c r="BQ2687" s="17"/>
      <c r="BR2687" s="17"/>
      <c r="BS2687" s="17"/>
      <c r="BT2687" s="33"/>
      <c r="BU2687" s="33"/>
    </row>
    <row r="2688" spans="58:73" ht="15">
      <c r="BF2688" s="17"/>
      <c r="BG2688" s="17"/>
      <c r="BH2688" s="17"/>
      <c r="BI2688" s="17"/>
      <c r="BJ2688" s="17"/>
      <c r="BK2688" s="17"/>
      <c r="BL2688" s="33"/>
      <c r="BM2688" s="33"/>
      <c r="BN2688" s="17"/>
      <c r="BO2688" s="17"/>
      <c r="BP2688" s="17"/>
      <c r="BQ2688" s="17"/>
      <c r="BR2688" s="17"/>
      <c r="BS2688" s="17"/>
      <c r="BT2688" s="33"/>
      <c r="BU2688" s="33"/>
    </row>
    <row r="2689" spans="58:73" ht="15">
      <c r="BF2689" s="17"/>
      <c r="BG2689" s="17"/>
      <c r="BH2689" s="17"/>
      <c r="BI2689" s="17"/>
      <c r="BJ2689" s="17"/>
      <c r="BK2689" s="17"/>
      <c r="BL2689" s="33"/>
      <c r="BM2689" s="33"/>
      <c r="BN2689" s="17"/>
      <c r="BO2689" s="17"/>
      <c r="BP2689" s="17"/>
      <c r="BQ2689" s="17"/>
      <c r="BR2689" s="17"/>
      <c r="BS2689" s="17"/>
      <c r="BT2689" s="33"/>
      <c r="BU2689" s="33"/>
    </row>
    <row r="2690" spans="58:73" ht="15">
      <c r="BF2690" s="17"/>
      <c r="BG2690" s="17"/>
      <c r="BH2690" s="17"/>
      <c r="BI2690" s="17"/>
      <c r="BJ2690" s="17"/>
      <c r="BK2690" s="17"/>
      <c r="BL2690" s="33"/>
      <c r="BM2690" s="33"/>
      <c r="BN2690" s="17"/>
      <c r="BO2690" s="17"/>
      <c r="BP2690" s="17"/>
      <c r="BQ2690" s="17"/>
      <c r="BR2690" s="17"/>
      <c r="BS2690" s="17"/>
      <c r="BT2690" s="33"/>
      <c r="BU2690" s="33"/>
    </row>
    <row r="2691" spans="58:73" ht="15">
      <c r="BF2691" s="17"/>
      <c r="BG2691" s="17"/>
      <c r="BH2691" s="17"/>
      <c r="BI2691" s="17"/>
      <c r="BJ2691" s="17"/>
      <c r="BK2691" s="17"/>
      <c r="BL2691" s="33"/>
      <c r="BM2691" s="33"/>
      <c r="BN2691" s="17"/>
      <c r="BO2691" s="17"/>
      <c r="BP2691" s="17"/>
      <c r="BQ2691" s="17"/>
      <c r="BR2691" s="17"/>
      <c r="BS2691" s="17"/>
      <c r="BT2691" s="33"/>
      <c r="BU2691" s="33"/>
    </row>
    <row r="2692" spans="58:73" ht="15">
      <c r="BF2692" s="17"/>
      <c r="BG2692" s="17"/>
      <c r="BH2692" s="17"/>
      <c r="BI2692" s="17"/>
      <c r="BJ2692" s="17"/>
      <c r="BK2692" s="17"/>
      <c r="BL2692" s="33"/>
      <c r="BM2692" s="33"/>
      <c r="BN2692" s="17"/>
      <c r="BO2692" s="17"/>
      <c r="BP2692" s="17"/>
      <c r="BQ2692" s="17"/>
      <c r="BR2692" s="17"/>
      <c r="BS2692" s="17"/>
      <c r="BT2692" s="33"/>
      <c r="BU2692" s="33"/>
    </row>
    <row r="2693" spans="58:73" ht="15">
      <c r="BF2693" s="17"/>
      <c r="BG2693" s="17"/>
      <c r="BH2693" s="17"/>
      <c r="BI2693" s="17"/>
      <c r="BJ2693" s="17"/>
      <c r="BK2693" s="17"/>
      <c r="BL2693" s="33"/>
      <c r="BM2693" s="33"/>
      <c r="BN2693" s="17"/>
      <c r="BO2693" s="17"/>
      <c r="BP2693" s="17"/>
      <c r="BQ2693" s="17"/>
      <c r="BR2693" s="17"/>
      <c r="BS2693" s="17"/>
      <c r="BT2693" s="33"/>
      <c r="BU2693" s="33"/>
    </row>
    <row r="2694" spans="58:73" ht="15">
      <c r="BF2694" s="17"/>
      <c r="BG2694" s="17"/>
      <c r="BH2694" s="17"/>
      <c r="BI2694" s="17"/>
      <c r="BJ2694" s="17"/>
      <c r="BK2694" s="17"/>
      <c r="BL2694" s="33"/>
      <c r="BM2694" s="33"/>
      <c r="BN2694" s="17"/>
      <c r="BO2694" s="17"/>
      <c r="BP2694" s="17"/>
      <c r="BQ2694" s="17"/>
      <c r="BR2694" s="17"/>
      <c r="BS2694" s="17"/>
      <c r="BT2694" s="33"/>
      <c r="BU2694" s="33"/>
    </row>
    <row r="2695" spans="58:73" ht="15">
      <c r="BF2695" s="17"/>
      <c r="BG2695" s="17"/>
      <c r="BH2695" s="17"/>
      <c r="BI2695" s="17"/>
      <c r="BJ2695" s="17"/>
      <c r="BK2695" s="17"/>
      <c r="BL2695" s="33"/>
      <c r="BM2695" s="33"/>
      <c r="BN2695" s="17"/>
      <c r="BO2695" s="17"/>
      <c r="BP2695" s="17"/>
      <c r="BQ2695" s="17"/>
      <c r="BR2695" s="17"/>
      <c r="BS2695" s="17"/>
      <c r="BT2695" s="33"/>
      <c r="BU2695" s="33"/>
    </row>
    <row r="2696" spans="58:73" ht="15">
      <c r="BF2696" s="17"/>
      <c r="BG2696" s="17"/>
      <c r="BH2696" s="17"/>
      <c r="BI2696" s="17"/>
      <c r="BJ2696" s="17"/>
      <c r="BK2696" s="17"/>
      <c r="BL2696" s="33"/>
      <c r="BM2696" s="33"/>
      <c r="BN2696" s="17"/>
      <c r="BO2696" s="17"/>
      <c r="BP2696" s="17"/>
      <c r="BQ2696" s="17"/>
      <c r="BR2696" s="17"/>
      <c r="BS2696" s="17"/>
      <c r="BT2696" s="33"/>
      <c r="BU2696" s="33"/>
    </row>
    <row r="2697" spans="58:73" ht="15">
      <c r="BF2697" s="17"/>
      <c r="BG2697" s="17"/>
      <c r="BH2697" s="17"/>
      <c r="BI2697" s="17"/>
      <c r="BJ2697" s="17"/>
      <c r="BK2697" s="17"/>
      <c r="BL2697" s="33"/>
      <c r="BM2697" s="33"/>
      <c r="BN2697" s="17"/>
      <c r="BO2697" s="17"/>
      <c r="BP2697" s="17"/>
      <c r="BQ2697" s="17"/>
      <c r="BR2697" s="17"/>
      <c r="BS2697" s="17"/>
      <c r="BT2697" s="33"/>
      <c r="BU2697" s="33"/>
    </row>
    <row r="2698" spans="58:73" ht="15">
      <c r="BF2698" s="17"/>
      <c r="BG2698" s="17"/>
      <c r="BH2698" s="17"/>
      <c r="BI2698" s="17"/>
      <c r="BJ2698" s="17"/>
      <c r="BK2698" s="17"/>
      <c r="BL2698" s="33"/>
      <c r="BM2698" s="33"/>
      <c r="BN2698" s="17"/>
      <c r="BO2698" s="17"/>
      <c r="BP2698" s="17"/>
      <c r="BQ2698" s="17"/>
      <c r="BR2698" s="17"/>
      <c r="BS2698" s="17"/>
      <c r="BT2698" s="33"/>
      <c r="BU2698" s="33"/>
    </row>
    <row r="2699" spans="58:73" ht="15">
      <c r="BF2699" s="17"/>
      <c r="BG2699" s="17"/>
      <c r="BH2699" s="17"/>
      <c r="BI2699" s="17"/>
      <c r="BJ2699" s="17"/>
      <c r="BK2699" s="17"/>
      <c r="BL2699" s="33"/>
      <c r="BM2699" s="33"/>
      <c r="BN2699" s="17"/>
      <c r="BO2699" s="17"/>
      <c r="BP2699" s="17"/>
      <c r="BQ2699" s="17"/>
      <c r="BR2699" s="17"/>
      <c r="BS2699" s="17"/>
      <c r="BT2699" s="33"/>
      <c r="BU2699" s="33"/>
    </row>
    <row r="2700" spans="58:73" ht="15">
      <c r="BF2700" s="17"/>
      <c r="BG2700" s="17"/>
      <c r="BH2700" s="17"/>
      <c r="BI2700" s="17"/>
      <c r="BJ2700" s="17"/>
      <c r="BK2700" s="17"/>
      <c r="BL2700" s="33"/>
      <c r="BM2700" s="33"/>
      <c r="BN2700" s="17"/>
      <c r="BO2700" s="17"/>
      <c r="BP2700" s="17"/>
      <c r="BQ2700" s="17"/>
      <c r="BR2700" s="17"/>
      <c r="BS2700" s="17"/>
      <c r="BT2700" s="33"/>
      <c r="BU2700" s="33"/>
    </row>
    <row r="2701" spans="58:73" ht="15">
      <c r="BF2701" s="17"/>
      <c r="BG2701" s="17"/>
      <c r="BH2701" s="17"/>
      <c r="BI2701" s="17"/>
      <c r="BJ2701" s="17"/>
      <c r="BK2701" s="17"/>
      <c r="BL2701" s="33"/>
      <c r="BM2701" s="33"/>
      <c r="BN2701" s="17"/>
      <c r="BO2701" s="17"/>
      <c r="BP2701" s="17"/>
      <c r="BQ2701" s="17"/>
      <c r="BR2701" s="17"/>
      <c r="BS2701" s="17"/>
      <c r="BT2701" s="33"/>
      <c r="BU2701" s="33"/>
    </row>
    <row r="2702" spans="58:73" ht="15">
      <c r="BF2702" s="17"/>
      <c r="BG2702" s="17"/>
      <c r="BH2702" s="17"/>
      <c r="BI2702" s="17"/>
      <c r="BJ2702" s="17"/>
      <c r="BK2702" s="17"/>
      <c r="BL2702" s="33"/>
      <c r="BM2702" s="33"/>
      <c r="BN2702" s="17"/>
      <c r="BO2702" s="17"/>
      <c r="BP2702" s="17"/>
      <c r="BQ2702" s="17"/>
      <c r="BR2702" s="17"/>
      <c r="BS2702" s="17"/>
      <c r="BT2702" s="33"/>
      <c r="BU2702" s="33"/>
    </row>
    <row r="2703" spans="58:73" ht="15">
      <c r="BF2703" s="17"/>
      <c r="BG2703" s="17"/>
      <c r="BH2703" s="17"/>
      <c r="BI2703" s="17"/>
      <c r="BJ2703" s="17"/>
      <c r="BK2703" s="17"/>
      <c r="BL2703" s="33"/>
      <c r="BM2703" s="33"/>
      <c r="BN2703" s="17"/>
      <c r="BO2703" s="17"/>
      <c r="BP2703" s="17"/>
      <c r="BQ2703" s="17"/>
      <c r="BR2703" s="17"/>
      <c r="BS2703" s="17"/>
      <c r="BT2703" s="33"/>
      <c r="BU2703" s="33"/>
    </row>
    <row r="2704" spans="58:73" ht="15">
      <c r="BF2704" s="17"/>
      <c r="BG2704" s="17"/>
      <c r="BH2704" s="17"/>
      <c r="BI2704" s="17"/>
      <c r="BJ2704" s="17"/>
      <c r="BK2704" s="17"/>
      <c r="BL2704" s="33"/>
      <c r="BM2704" s="33"/>
      <c r="BN2704" s="17"/>
      <c r="BO2704" s="17"/>
      <c r="BP2704" s="17"/>
      <c r="BQ2704" s="17"/>
      <c r="BR2704" s="17"/>
      <c r="BS2704" s="17"/>
      <c r="BT2704" s="33"/>
      <c r="BU2704" s="33"/>
    </row>
    <row r="2705" spans="58:73" ht="15">
      <c r="BF2705" s="17"/>
      <c r="BG2705" s="17"/>
      <c r="BH2705" s="17"/>
      <c r="BI2705" s="17"/>
      <c r="BJ2705" s="17"/>
      <c r="BK2705" s="17"/>
      <c r="BL2705" s="33"/>
      <c r="BM2705" s="33"/>
      <c r="BN2705" s="17"/>
      <c r="BO2705" s="17"/>
      <c r="BP2705" s="17"/>
      <c r="BQ2705" s="17"/>
      <c r="BR2705" s="17"/>
      <c r="BS2705" s="17"/>
      <c r="BT2705" s="33"/>
      <c r="BU2705" s="33"/>
    </row>
    <row r="2706" spans="58:73" ht="15">
      <c r="BF2706" s="17"/>
      <c r="BG2706" s="17"/>
      <c r="BH2706" s="17"/>
      <c r="BI2706" s="17"/>
      <c r="BJ2706" s="17"/>
      <c r="BK2706" s="17"/>
      <c r="BL2706" s="33"/>
      <c r="BM2706" s="33"/>
      <c r="BN2706" s="17"/>
      <c r="BO2706" s="17"/>
      <c r="BP2706" s="17"/>
      <c r="BQ2706" s="17"/>
      <c r="BR2706" s="17"/>
      <c r="BS2706" s="17"/>
      <c r="BT2706" s="33"/>
      <c r="BU2706" s="33"/>
    </row>
    <row r="2707" spans="58:73" ht="15">
      <c r="BF2707" s="17"/>
      <c r="BG2707" s="17"/>
      <c r="BH2707" s="17"/>
      <c r="BI2707" s="17"/>
      <c r="BJ2707" s="17"/>
      <c r="BK2707" s="17"/>
      <c r="BL2707" s="33"/>
      <c r="BM2707" s="33"/>
      <c r="BN2707" s="17"/>
      <c r="BO2707" s="17"/>
      <c r="BP2707" s="17"/>
      <c r="BQ2707" s="17"/>
      <c r="BR2707" s="17"/>
      <c r="BS2707" s="17"/>
      <c r="BT2707" s="33"/>
      <c r="BU2707" s="33"/>
    </row>
    <row r="2708" spans="58:73" ht="15">
      <c r="BF2708" s="17"/>
      <c r="BG2708" s="17"/>
      <c r="BH2708" s="17"/>
      <c r="BI2708" s="17"/>
      <c r="BJ2708" s="17"/>
      <c r="BK2708" s="17"/>
      <c r="BL2708" s="33"/>
      <c r="BM2708" s="33"/>
      <c r="BN2708" s="17"/>
      <c r="BO2708" s="17"/>
      <c r="BP2708" s="17"/>
      <c r="BQ2708" s="17"/>
      <c r="BR2708" s="17"/>
      <c r="BS2708" s="17"/>
      <c r="BT2708" s="33"/>
      <c r="BU2708" s="33"/>
    </row>
    <row r="2709" spans="58:73" ht="15">
      <c r="BF2709" s="17"/>
      <c r="BG2709" s="17"/>
      <c r="BH2709" s="17"/>
      <c r="BI2709" s="17"/>
      <c r="BJ2709" s="17"/>
      <c r="BK2709" s="17"/>
      <c r="BL2709" s="33"/>
      <c r="BM2709" s="33"/>
      <c r="BN2709" s="17"/>
      <c r="BO2709" s="17"/>
      <c r="BP2709" s="17"/>
      <c r="BQ2709" s="17"/>
      <c r="BR2709" s="17"/>
      <c r="BS2709" s="17"/>
      <c r="BT2709" s="33"/>
      <c r="BU2709" s="33"/>
    </row>
    <row r="2710" spans="58:73" ht="15">
      <c r="BF2710" s="17"/>
      <c r="BG2710" s="17"/>
      <c r="BH2710" s="17"/>
      <c r="BI2710" s="17"/>
      <c r="BJ2710" s="17"/>
      <c r="BK2710" s="17"/>
      <c r="BL2710" s="33"/>
      <c r="BM2710" s="33"/>
      <c r="BN2710" s="17"/>
      <c r="BO2710" s="17"/>
      <c r="BP2710" s="17"/>
      <c r="BQ2710" s="17"/>
      <c r="BR2710" s="17"/>
      <c r="BS2710" s="17"/>
      <c r="BT2710" s="33"/>
      <c r="BU2710" s="33"/>
    </row>
    <row r="2711" spans="58:73" ht="15">
      <c r="BF2711" s="17"/>
      <c r="BG2711" s="17"/>
      <c r="BH2711" s="17"/>
      <c r="BI2711" s="17"/>
      <c r="BJ2711" s="17"/>
      <c r="BK2711" s="17"/>
      <c r="BL2711" s="33"/>
      <c r="BM2711" s="33"/>
      <c r="BN2711" s="17"/>
      <c r="BO2711" s="17"/>
      <c r="BP2711" s="17"/>
      <c r="BQ2711" s="17"/>
      <c r="BR2711" s="17"/>
      <c r="BS2711" s="17"/>
      <c r="BT2711" s="33"/>
      <c r="BU2711" s="33"/>
    </row>
    <row r="2712" spans="58:73" ht="15">
      <c r="BF2712" s="17"/>
      <c r="BG2712" s="17"/>
      <c r="BH2712" s="17"/>
      <c r="BI2712" s="17"/>
      <c r="BJ2712" s="17"/>
      <c r="BK2712" s="17"/>
      <c r="BL2712" s="33"/>
      <c r="BM2712" s="33"/>
      <c r="BN2712" s="17"/>
      <c r="BO2712" s="17"/>
      <c r="BP2712" s="17"/>
      <c r="BQ2712" s="17"/>
      <c r="BR2712" s="17"/>
      <c r="BS2712" s="17"/>
      <c r="BT2712" s="33"/>
      <c r="BU2712" s="33"/>
    </row>
    <row r="2713" spans="58:73" ht="15">
      <c r="BF2713" s="17"/>
      <c r="BG2713" s="17"/>
      <c r="BH2713" s="17"/>
      <c r="BI2713" s="17"/>
      <c r="BJ2713" s="17"/>
      <c r="BK2713" s="17"/>
      <c r="BL2713" s="33"/>
      <c r="BM2713" s="33"/>
      <c r="BN2713" s="17"/>
      <c r="BO2713" s="17"/>
      <c r="BP2713" s="17"/>
      <c r="BQ2713" s="17"/>
      <c r="BR2713" s="17"/>
      <c r="BS2713" s="17"/>
      <c r="BT2713" s="33"/>
      <c r="BU2713" s="33"/>
    </row>
    <row r="2714" spans="58:73" ht="15">
      <c r="BF2714" s="17"/>
      <c r="BG2714" s="17"/>
      <c r="BH2714" s="17"/>
      <c r="BI2714" s="17"/>
      <c r="BJ2714" s="17"/>
      <c r="BK2714" s="17"/>
      <c r="BL2714" s="33"/>
      <c r="BM2714" s="33"/>
      <c r="BN2714" s="17"/>
      <c r="BO2714" s="17"/>
      <c r="BP2714" s="17"/>
      <c r="BQ2714" s="17"/>
      <c r="BR2714" s="17"/>
      <c r="BS2714" s="17"/>
      <c r="BT2714" s="33"/>
      <c r="BU2714" s="33"/>
    </row>
    <row r="2715" spans="58:73" ht="15">
      <c r="BF2715" s="17"/>
      <c r="BG2715" s="17"/>
      <c r="BH2715" s="17"/>
      <c r="BI2715" s="17"/>
      <c r="BJ2715" s="17"/>
      <c r="BK2715" s="17"/>
      <c r="BL2715" s="33"/>
      <c r="BM2715" s="33"/>
      <c r="BN2715" s="17"/>
      <c r="BO2715" s="17"/>
      <c r="BP2715" s="17"/>
      <c r="BQ2715" s="17"/>
      <c r="BR2715" s="17"/>
      <c r="BS2715" s="17"/>
      <c r="BT2715" s="33"/>
      <c r="BU2715" s="33"/>
    </row>
    <row r="2716" spans="58:73" ht="15">
      <c r="BF2716" s="17"/>
      <c r="BG2716" s="17"/>
      <c r="BH2716" s="17"/>
      <c r="BI2716" s="17"/>
      <c r="BJ2716" s="17"/>
      <c r="BK2716" s="17"/>
      <c r="BL2716" s="33"/>
      <c r="BM2716" s="33"/>
      <c r="BN2716" s="17"/>
      <c r="BO2716" s="17"/>
      <c r="BP2716" s="17"/>
      <c r="BQ2716" s="17"/>
      <c r="BR2716" s="17"/>
      <c r="BS2716" s="17"/>
      <c r="BT2716" s="33"/>
      <c r="BU2716" s="33"/>
    </row>
    <row r="2717" spans="58:73" ht="15">
      <c r="BF2717" s="17"/>
      <c r="BG2717" s="17"/>
      <c r="BH2717" s="17"/>
      <c r="BI2717" s="17"/>
      <c r="BJ2717" s="17"/>
      <c r="BK2717" s="17"/>
      <c r="BL2717" s="33"/>
      <c r="BM2717" s="33"/>
      <c r="BN2717" s="17"/>
      <c r="BO2717" s="17"/>
      <c r="BP2717" s="17"/>
      <c r="BQ2717" s="17"/>
      <c r="BR2717" s="17"/>
      <c r="BS2717" s="17"/>
      <c r="BT2717" s="33"/>
      <c r="BU2717" s="33"/>
    </row>
    <row r="2718" spans="58:73" ht="15">
      <c r="BF2718" s="17"/>
      <c r="BG2718" s="17"/>
      <c r="BH2718" s="17"/>
      <c r="BI2718" s="17"/>
      <c r="BJ2718" s="17"/>
      <c r="BK2718" s="17"/>
      <c r="BL2718" s="33"/>
      <c r="BM2718" s="33"/>
      <c r="BN2718" s="17"/>
      <c r="BO2718" s="17"/>
      <c r="BP2718" s="17"/>
      <c r="BQ2718" s="17"/>
      <c r="BR2718" s="17"/>
      <c r="BS2718" s="17"/>
      <c r="BT2718" s="33"/>
      <c r="BU2718" s="33"/>
    </row>
    <row r="2719" spans="58:73" ht="15">
      <c r="BF2719" s="17"/>
      <c r="BG2719" s="17"/>
      <c r="BH2719" s="17"/>
      <c r="BI2719" s="17"/>
      <c r="BJ2719" s="17"/>
      <c r="BK2719" s="17"/>
      <c r="BL2719" s="33"/>
      <c r="BM2719" s="33"/>
      <c r="BN2719" s="17"/>
      <c r="BO2719" s="17"/>
      <c r="BP2719" s="17"/>
      <c r="BQ2719" s="17"/>
      <c r="BR2719" s="17"/>
      <c r="BS2719" s="17"/>
      <c r="BT2719" s="33"/>
      <c r="BU2719" s="33"/>
    </row>
    <row r="2720" spans="58:73" ht="15">
      <c r="BF2720" s="17"/>
      <c r="BG2720" s="17"/>
      <c r="BH2720" s="17"/>
      <c r="BI2720" s="17"/>
      <c r="BJ2720" s="17"/>
      <c r="BK2720" s="17"/>
      <c r="BL2720" s="33"/>
      <c r="BM2720" s="33"/>
      <c r="BN2720" s="17"/>
      <c r="BO2720" s="17"/>
      <c r="BP2720" s="17"/>
      <c r="BQ2720" s="17"/>
      <c r="BR2720" s="17"/>
      <c r="BS2720" s="17"/>
      <c r="BT2720" s="33"/>
      <c r="BU2720" s="33"/>
    </row>
    <row r="2721" spans="58:73" ht="15">
      <c r="BF2721" s="17"/>
      <c r="BG2721" s="17"/>
      <c r="BH2721" s="17"/>
      <c r="BI2721" s="17"/>
      <c r="BJ2721" s="17"/>
      <c r="BK2721" s="17"/>
      <c r="BL2721" s="33"/>
      <c r="BM2721" s="33"/>
      <c r="BN2721" s="17"/>
      <c r="BO2721" s="17"/>
      <c r="BP2721" s="17"/>
      <c r="BQ2721" s="17"/>
      <c r="BR2721" s="17"/>
      <c r="BS2721" s="17"/>
      <c r="BT2721" s="33"/>
      <c r="BU2721" s="33"/>
    </row>
    <row r="2722" spans="58:73" ht="15">
      <c r="BF2722" s="17"/>
      <c r="BG2722" s="17"/>
      <c r="BH2722" s="17"/>
      <c r="BI2722" s="17"/>
      <c r="BJ2722" s="17"/>
      <c r="BK2722" s="17"/>
      <c r="BL2722" s="33"/>
      <c r="BM2722" s="33"/>
      <c r="BN2722" s="17"/>
      <c r="BO2722" s="17"/>
      <c r="BP2722" s="17"/>
      <c r="BQ2722" s="17"/>
      <c r="BR2722" s="17"/>
      <c r="BS2722" s="17"/>
      <c r="BT2722" s="33"/>
      <c r="BU2722" s="33"/>
    </row>
    <row r="2723" spans="58:73" ht="15">
      <c r="BF2723" s="17"/>
      <c r="BG2723" s="17"/>
      <c r="BH2723" s="17"/>
      <c r="BI2723" s="17"/>
      <c r="BJ2723" s="17"/>
      <c r="BK2723" s="17"/>
      <c r="BL2723" s="33"/>
      <c r="BM2723" s="33"/>
      <c r="BN2723" s="17"/>
      <c r="BO2723" s="17"/>
      <c r="BP2723" s="17"/>
      <c r="BQ2723" s="17"/>
      <c r="BR2723" s="17"/>
      <c r="BS2723" s="17"/>
      <c r="BT2723" s="33"/>
      <c r="BU2723" s="33"/>
    </row>
    <row r="2724" spans="58:73" ht="15">
      <c r="BF2724" s="17"/>
      <c r="BG2724" s="17"/>
      <c r="BH2724" s="17"/>
      <c r="BI2724" s="17"/>
      <c r="BJ2724" s="17"/>
      <c r="BK2724" s="17"/>
      <c r="BL2724" s="33"/>
      <c r="BM2724" s="33"/>
      <c r="BN2724" s="17"/>
      <c r="BO2724" s="17"/>
      <c r="BP2724" s="17"/>
      <c r="BQ2724" s="17"/>
      <c r="BR2724" s="17"/>
      <c r="BS2724" s="17"/>
      <c r="BT2724" s="33"/>
      <c r="BU2724" s="33"/>
    </row>
    <row r="2725" spans="58:73" ht="15">
      <c r="BF2725" s="17"/>
      <c r="BG2725" s="17"/>
      <c r="BH2725" s="17"/>
      <c r="BI2725" s="17"/>
      <c r="BJ2725" s="17"/>
      <c r="BK2725" s="17"/>
      <c r="BL2725" s="33"/>
      <c r="BM2725" s="33"/>
      <c r="BN2725" s="17"/>
      <c r="BO2725" s="17"/>
      <c r="BP2725" s="17"/>
      <c r="BQ2725" s="17"/>
      <c r="BR2725" s="17"/>
      <c r="BS2725" s="17"/>
      <c r="BT2725" s="33"/>
      <c r="BU2725" s="33"/>
    </row>
    <row r="2726" spans="58:73" ht="15">
      <c r="BF2726" s="17"/>
      <c r="BG2726" s="17"/>
      <c r="BH2726" s="17"/>
      <c r="BI2726" s="17"/>
      <c r="BJ2726" s="17"/>
      <c r="BK2726" s="17"/>
      <c r="BL2726" s="33"/>
      <c r="BM2726" s="33"/>
      <c r="BN2726" s="17"/>
      <c r="BO2726" s="17"/>
      <c r="BP2726" s="17"/>
      <c r="BQ2726" s="17"/>
      <c r="BR2726" s="17"/>
      <c r="BS2726" s="17"/>
      <c r="BT2726" s="33"/>
      <c r="BU2726" s="33"/>
    </row>
    <row r="2727" spans="58:73" ht="15">
      <c r="BF2727" s="17"/>
      <c r="BG2727" s="17"/>
      <c r="BH2727" s="17"/>
      <c r="BI2727" s="17"/>
      <c r="BJ2727" s="17"/>
      <c r="BK2727" s="17"/>
      <c r="BL2727" s="33"/>
      <c r="BM2727" s="33"/>
      <c r="BN2727" s="17"/>
      <c r="BO2727" s="17"/>
      <c r="BP2727" s="17"/>
      <c r="BQ2727" s="17"/>
      <c r="BR2727" s="17"/>
      <c r="BS2727" s="17"/>
      <c r="BT2727" s="33"/>
      <c r="BU2727" s="33"/>
    </row>
    <row r="2728" spans="58:73" ht="15">
      <c r="BF2728" s="17"/>
      <c r="BG2728" s="17"/>
      <c r="BH2728" s="17"/>
      <c r="BI2728" s="17"/>
      <c r="BJ2728" s="17"/>
      <c r="BK2728" s="17"/>
      <c r="BL2728" s="33"/>
      <c r="BM2728" s="33"/>
      <c r="BN2728" s="17"/>
      <c r="BO2728" s="17"/>
      <c r="BP2728" s="17"/>
      <c r="BQ2728" s="17"/>
      <c r="BR2728" s="17"/>
      <c r="BS2728" s="17"/>
      <c r="BT2728" s="33"/>
      <c r="BU2728" s="33"/>
    </row>
    <row r="2729" spans="58:73" ht="15">
      <c r="BF2729" s="17"/>
      <c r="BG2729" s="17"/>
      <c r="BH2729" s="17"/>
      <c r="BI2729" s="17"/>
      <c r="BJ2729" s="17"/>
      <c r="BK2729" s="17"/>
      <c r="BL2729" s="33"/>
      <c r="BM2729" s="33"/>
      <c r="BN2729" s="17"/>
      <c r="BO2729" s="17"/>
      <c r="BP2729" s="17"/>
      <c r="BQ2729" s="17"/>
      <c r="BR2729" s="17"/>
      <c r="BS2729" s="17"/>
      <c r="BT2729" s="33"/>
      <c r="BU2729" s="33"/>
    </row>
    <row r="2730" spans="58:73" ht="15">
      <c r="BF2730" s="17"/>
      <c r="BG2730" s="17"/>
      <c r="BH2730" s="17"/>
      <c r="BI2730" s="17"/>
      <c r="BJ2730" s="17"/>
      <c r="BK2730" s="17"/>
      <c r="BL2730" s="33"/>
      <c r="BM2730" s="33"/>
      <c r="BN2730" s="17"/>
      <c r="BO2730" s="17"/>
      <c r="BP2730" s="17"/>
      <c r="BQ2730" s="17"/>
      <c r="BR2730" s="17"/>
      <c r="BS2730" s="17"/>
      <c r="BT2730" s="33"/>
      <c r="BU2730" s="33"/>
    </row>
    <row r="2731" spans="58:73" ht="15">
      <c r="BF2731" s="17"/>
      <c r="BG2731" s="17"/>
      <c r="BH2731" s="17"/>
      <c r="BI2731" s="17"/>
      <c r="BJ2731" s="17"/>
      <c r="BK2731" s="17"/>
      <c r="BL2731" s="33"/>
      <c r="BM2731" s="33"/>
      <c r="BN2731" s="17"/>
      <c r="BO2731" s="17"/>
      <c r="BP2731" s="17"/>
      <c r="BQ2731" s="17"/>
      <c r="BR2731" s="17"/>
      <c r="BS2731" s="17"/>
      <c r="BT2731" s="33"/>
      <c r="BU2731" s="33"/>
    </row>
    <row r="2732" spans="58:73" ht="15">
      <c r="BF2732" s="17"/>
      <c r="BG2732" s="17"/>
      <c r="BH2732" s="17"/>
      <c r="BI2732" s="17"/>
      <c r="BJ2732" s="17"/>
      <c r="BK2732" s="17"/>
      <c r="BL2732" s="33"/>
      <c r="BM2732" s="33"/>
      <c r="BN2732" s="17"/>
      <c r="BO2732" s="17"/>
      <c r="BP2732" s="17"/>
      <c r="BQ2732" s="17"/>
      <c r="BR2732" s="17"/>
      <c r="BS2732" s="17"/>
      <c r="BT2732" s="33"/>
      <c r="BU2732" s="33"/>
    </row>
    <row r="2733" spans="58:73" ht="15">
      <c r="BF2733" s="17"/>
      <c r="BG2733" s="17"/>
      <c r="BH2733" s="17"/>
      <c r="BI2733" s="17"/>
      <c r="BJ2733" s="17"/>
      <c r="BK2733" s="17"/>
      <c r="BL2733" s="33"/>
      <c r="BM2733" s="33"/>
      <c r="BN2733" s="17"/>
      <c r="BO2733" s="17"/>
      <c r="BP2733" s="17"/>
      <c r="BQ2733" s="17"/>
      <c r="BR2733" s="17"/>
      <c r="BS2733" s="17"/>
      <c r="BT2733" s="33"/>
      <c r="BU2733" s="33"/>
    </row>
    <row r="2734" spans="58:73" ht="15">
      <c r="BF2734" s="17"/>
      <c r="BG2734" s="17"/>
      <c r="BH2734" s="17"/>
      <c r="BI2734" s="17"/>
      <c r="BJ2734" s="17"/>
      <c r="BK2734" s="17"/>
      <c r="BL2734" s="33"/>
      <c r="BM2734" s="33"/>
      <c r="BN2734" s="17"/>
      <c r="BO2734" s="17"/>
      <c r="BP2734" s="17"/>
      <c r="BQ2734" s="17"/>
      <c r="BR2734" s="17"/>
      <c r="BS2734" s="17"/>
      <c r="BT2734" s="33"/>
      <c r="BU2734" s="33"/>
    </row>
    <row r="2735" spans="58:73" ht="15">
      <c r="BF2735" s="17"/>
      <c r="BG2735" s="17"/>
      <c r="BH2735" s="17"/>
      <c r="BI2735" s="17"/>
      <c r="BJ2735" s="17"/>
      <c r="BK2735" s="17"/>
      <c r="BL2735" s="33"/>
      <c r="BM2735" s="33"/>
      <c r="BN2735" s="17"/>
      <c r="BO2735" s="17"/>
      <c r="BP2735" s="17"/>
      <c r="BQ2735" s="17"/>
      <c r="BR2735" s="17"/>
      <c r="BS2735" s="17"/>
      <c r="BT2735" s="33"/>
      <c r="BU2735" s="33"/>
    </row>
    <row r="2736" spans="58:73" ht="15">
      <c r="BF2736" s="17"/>
      <c r="BG2736" s="17"/>
      <c r="BH2736" s="17"/>
      <c r="BI2736" s="17"/>
      <c r="BJ2736" s="17"/>
      <c r="BK2736" s="17"/>
      <c r="BL2736" s="33"/>
      <c r="BM2736" s="33"/>
      <c r="BN2736" s="17"/>
      <c r="BO2736" s="17"/>
      <c r="BP2736" s="17"/>
      <c r="BQ2736" s="17"/>
      <c r="BR2736" s="17"/>
      <c r="BS2736" s="17"/>
      <c r="BT2736" s="33"/>
      <c r="BU2736" s="33"/>
    </row>
    <row r="2737" spans="58:73" ht="15">
      <c r="BF2737" s="17"/>
      <c r="BG2737" s="17"/>
      <c r="BH2737" s="17"/>
      <c r="BI2737" s="17"/>
      <c r="BJ2737" s="17"/>
      <c r="BK2737" s="17"/>
      <c r="BL2737" s="33"/>
      <c r="BM2737" s="33"/>
      <c r="BN2737" s="17"/>
      <c r="BO2737" s="17"/>
      <c r="BP2737" s="17"/>
      <c r="BQ2737" s="17"/>
      <c r="BR2737" s="17"/>
      <c r="BS2737" s="17"/>
      <c r="BT2737" s="33"/>
      <c r="BU2737" s="33"/>
    </row>
    <row r="2738" spans="58:73" ht="15">
      <c r="BF2738" s="17"/>
      <c r="BG2738" s="17"/>
      <c r="BH2738" s="17"/>
      <c r="BI2738" s="17"/>
      <c r="BJ2738" s="17"/>
      <c r="BK2738" s="17"/>
      <c r="BL2738" s="33"/>
      <c r="BM2738" s="33"/>
      <c r="BN2738" s="17"/>
      <c r="BO2738" s="17"/>
      <c r="BP2738" s="17"/>
      <c r="BQ2738" s="17"/>
      <c r="BR2738" s="17"/>
      <c r="BS2738" s="17"/>
      <c r="BT2738" s="33"/>
      <c r="BU2738" s="33"/>
    </row>
    <row r="2739" spans="58:73" ht="15">
      <c r="BF2739" s="17"/>
      <c r="BG2739" s="17"/>
      <c r="BH2739" s="17"/>
      <c r="BI2739" s="17"/>
      <c r="BJ2739" s="17"/>
      <c r="BK2739" s="17"/>
      <c r="BL2739" s="33"/>
      <c r="BM2739" s="33"/>
      <c r="BN2739" s="17"/>
      <c r="BO2739" s="17"/>
      <c r="BP2739" s="17"/>
      <c r="BQ2739" s="17"/>
      <c r="BR2739" s="17"/>
      <c r="BS2739" s="17"/>
      <c r="BT2739" s="33"/>
      <c r="BU2739" s="33"/>
    </row>
    <row r="2740" spans="58:73" ht="15">
      <c r="BF2740" s="17"/>
      <c r="BG2740" s="17"/>
      <c r="BH2740" s="17"/>
      <c r="BI2740" s="17"/>
      <c r="BJ2740" s="17"/>
      <c r="BK2740" s="17"/>
      <c r="BL2740" s="33"/>
      <c r="BM2740" s="33"/>
      <c r="BN2740" s="17"/>
      <c r="BO2740" s="17"/>
      <c r="BP2740" s="17"/>
      <c r="BQ2740" s="17"/>
      <c r="BR2740" s="17"/>
      <c r="BS2740" s="17"/>
      <c r="BT2740" s="33"/>
      <c r="BU2740" s="33"/>
    </row>
    <row r="2741" spans="58:73" ht="15">
      <c r="BF2741" s="17"/>
      <c r="BG2741" s="17"/>
      <c r="BH2741" s="17"/>
      <c r="BI2741" s="17"/>
      <c r="BJ2741" s="17"/>
      <c r="BK2741" s="17"/>
      <c r="BL2741" s="33"/>
      <c r="BM2741" s="33"/>
      <c r="BN2741" s="17"/>
      <c r="BO2741" s="17"/>
      <c r="BP2741" s="17"/>
      <c r="BQ2741" s="17"/>
      <c r="BR2741" s="17"/>
      <c r="BS2741" s="17"/>
      <c r="BT2741" s="33"/>
      <c r="BU2741" s="33"/>
    </row>
    <row r="2742" spans="58:73" ht="15">
      <c r="BF2742" s="17"/>
      <c r="BG2742" s="17"/>
      <c r="BH2742" s="17"/>
      <c r="BI2742" s="17"/>
      <c r="BJ2742" s="17"/>
      <c r="BK2742" s="17"/>
      <c r="BL2742" s="33"/>
      <c r="BM2742" s="33"/>
      <c r="BN2742" s="17"/>
      <c r="BO2742" s="17"/>
      <c r="BP2742" s="17"/>
      <c r="BQ2742" s="17"/>
      <c r="BR2742" s="17"/>
      <c r="BS2742" s="17"/>
      <c r="BT2742" s="33"/>
      <c r="BU2742" s="33"/>
    </row>
    <row r="2743" spans="58:73" ht="15">
      <c r="BF2743" s="17"/>
      <c r="BG2743" s="17"/>
      <c r="BH2743" s="17"/>
      <c r="BI2743" s="17"/>
      <c r="BJ2743" s="17"/>
      <c r="BK2743" s="17"/>
      <c r="BL2743" s="33"/>
      <c r="BM2743" s="33"/>
      <c r="BN2743" s="17"/>
      <c r="BO2743" s="17"/>
      <c r="BP2743" s="17"/>
      <c r="BQ2743" s="17"/>
      <c r="BR2743" s="17"/>
      <c r="BS2743" s="17"/>
      <c r="BT2743" s="33"/>
      <c r="BU2743" s="33"/>
    </row>
    <row r="2744" spans="58:73" ht="15">
      <c r="BF2744" s="17"/>
      <c r="BG2744" s="17"/>
      <c r="BH2744" s="17"/>
      <c r="BI2744" s="17"/>
      <c r="BJ2744" s="17"/>
      <c r="BK2744" s="17"/>
      <c r="BL2744" s="33"/>
      <c r="BM2744" s="33"/>
      <c r="BN2744" s="17"/>
      <c r="BO2744" s="17"/>
      <c r="BP2744" s="17"/>
      <c r="BQ2744" s="17"/>
      <c r="BR2744" s="17"/>
      <c r="BS2744" s="17"/>
      <c r="BT2744" s="33"/>
      <c r="BU2744" s="33"/>
    </row>
    <row r="2745" spans="58:73" ht="15">
      <c r="BF2745" s="17"/>
      <c r="BG2745" s="17"/>
      <c r="BH2745" s="17"/>
      <c r="BI2745" s="17"/>
      <c r="BJ2745" s="17"/>
      <c r="BK2745" s="17"/>
      <c r="BL2745" s="33"/>
      <c r="BM2745" s="33"/>
      <c r="BN2745" s="17"/>
      <c r="BO2745" s="17"/>
      <c r="BP2745" s="17"/>
      <c r="BQ2745" s="17"/>
      <c r="BR2745" s="17"/>
      <c r="BS2745" s="17"/>
      <c r="BT2745" s="33"/>
      <c r="BU2745" s="33"/>
    </row>
    <row r="2746" spans="58:73" ht="15">
      <c r="BF2746" s="17"/>
      <c r="BG2746" s="17"/>
      <c r="BH2746" s="17"/>
      <c r="BI2746" s="17"/>
      <c r="BJ2746" s="17"/>
      <c r="BK2746" s="17"/>
      <c r="BL2746" s="33"/>
      <c r="BM2746" s="33"/>
      <c r="BN2746" s="17"/>
      <c r="BO2746" s="17"/>
      <c r="BP2746" s="17"/>
      <c r="BQ2746" s="17"/>
      <c r="BR2746" s="17"/>
      <c r="BS2746" s="17"/>
      <c r="BT2746" s="33"/>
      <c r="BU2746" s="33"/>
    </row>
    <row r="2747" spans="58:73" ht="15">
      <c r="BF2747" s="17"/>
      <c r="BG2747" s="17"/>
      <c r="BH2747" s="17"/>
      <c r="BI2747" s="17"/>
      <c r="BJ2747" s="17"/>
      <c r="BK2747" s="17"/>
      <c r="BL2747" s="33"/>
      <c r="BM2747" s="33"/>
      <c r="BN2747" s="17"/>
      <c r="BO2747" s="17"/>
      <c r="BP2747" s="17"/>
      <c r="BQ2747" s="17"/>
      <c r="BR2747" s="17"/>
      <c r="BS2747" s="17"/>
      <c r="BT2747" s="33"/>
      <c r="BU2747" s="33"/>
    </row>
    <row r="2748" spans="58:73" ht="15">
      <c r="BF2748" s="17"/>
      <c r="BG2748" s="17"/>
      <c r="BH2748" s="17"/>
      <c r="BI2748" s="17"/>
      <c r="BJ2748" s="17"/>
      <c r="BK2748" s="17"/>
      <c r="BL2748" s="33"/>
      <c r="BM2748" s="33"/>
      <c r="BN2748" s="17"/>
      <c r="BO2748" s="17"/>
      <c r="BP2748" s="17"/>
      <c r="BQ2748" s="17"/>
      <c r="BR2748" s="17"/>
      <c r="BS2748" s="17"/>
      <c r="BT2748" s="33"/>
      <c r="BU2748" s="33"/>
    </row>
    <row r="2749" spans="58:73" ht="15">
      <c r="BF2749" s="17"/>
      <c r="BG2749" s="17"/>
      <c r="BH2749" s="17"/>
      <c r="BI2749" s="17"/>
      <c r="BJ2749" s="17"/>
      <c r="BK2749" s="17"/>
      <c r="BL2749" s="33"/>
      <c r="BM2749" s="33"/>
      <c r="BN2749" s="17"/>
      <c r="BO2749" s="17"/>
      <c r="BP2749" s="17"/>
      <c r="BQ2749" s="17"/>
      <c r="BR2749" s="17"/>
      <c r="BS2749" s="17"/>
      <c r="BT2749" s="33"/>
      <c r="BU2749" s="33"/>
    </row>
    <row r="2750" spans="58:73" ht="15">
      <c r="BF2750" s="17"/>
      <c r="BG2750" s="17"/>
      <c r="BH2750" s="17"/>
      <c r="BI2750" s="17"/>
      <c r="BJ2750" s="17"/>
      <c r="BK2750" s="17"/>
      <c r="BL2750" s="33"/>
      <c r="BM2750" s="33"/>
      <c r="BN2750" s="17"/>
      <c r="BO2750" s="17"/>
      <c r="BP2750" s="17"/>
      <c r="BQ2750" s="17"/>
      <c r="BR2750" s="17"/>
      <c r="BS2750" s="17"/>
      <c r="BT2750" s="33"/>
      <c r="BU2750" s="33"/>
    </row>
    <row r="2751" spans="58:73" ht="15">
      <c r="BF2751" s="17"/>
      <c r="BG2751" s="17"/>
      <c r="BH2751" s="17"/>
      <c r="BI2751" s="17"/>
      <c r="BJ2751" s="17"/>
      <c r="BK2751" s="17"/>
      <c r="BL2751" s="33"/>
      <c r="BM2751" s="33"/>
      <c r="BN2751" s="17"/>
      <c r="BO2751" s="17"/>
      <c r="BP2751" s="17"/>
      <c r="BQ2751" s="17"/>
      <c r="BR2751" s="17"/>
      <c r="BS2751" s="17"/>
      <c r="BT2751" s="33"/>
      <c r="BU2751" s="33"/>
    </row>
    <row r="2752" spans="58:73" ht="15">
      <c r="BF2752" s="17"/>
      <c r="BG2752" s="17"/>
      <c r="BH2752" s="17"/>
      <c r="BI2752" s="17"/>
      <c r="BJ2752" s="17"/>
      <c r="BK2752" s="17"/>
      <c r="BL2752" s="33"/>
      <c r="BM2752" s="33"/>
      <c r="BN2752" s="17"/>
      <c r="BO2752" s="17"/>
      <c r="BP2752" s="17"/>
      <c r="BQ2752" s="17"/>
      <c r="BR2752" s="17"/>
      <c r="BS2752" s="17"/>
      <c r="BT2752" s="33"/>
      <c r="BU2752" s="33"/>
    </row>
    <row r="2753" spans="58:73" ht="15">
      <c r="BF2753" s="17"/>
      <c r="BG2753" s="17"/>
      <c r="BH2753" s="17"/>
      <c r="BI2753" s="17"/>
      <c r="BJ2753" s="17"/>
      <c r="BK2753" s="17"/>
      <c r="BL2753" s="33"/>
      <c r="BM2753" s="33"/>
      <c r="BN2753" s="17"/>
      <c r="BO2753" s="17"/>
      <c r="BP2753" s="17"/>
      <c r="BQ2753" s="17"/>
      <c r="BR2753" s="17"/>
      <c r="BS2753" s="17"/>
      <c r="BT2753" s="33"/>
      <c r="BU2753" s="33"/>
    </row>
    <row r="2754" spans="58:73" ht="15">
      <c r="BF2754" s="17"/>
      <c r="BG2754" s="17"/>
      <c r="BH2754" s="17"/>
      <c r="BI2754" s="17"/>
      <c r="BJ2754" s="17"/>
      <c r="BK2754" s="17"/>
      <c r="BL2754" s="33"/>
      <c r="BM2754" s="33"/>
      <c r="BN2754" s="17"/>
      <c r="BO2754" s="17"/>
      <c r="BP2754" s="17"/>
      <c r="BQ2754" s="17"/>
      <c r="BR2754" s="17"/>
      <c r="BS2754" s="17"/>
      <c r="BT2754" s="33"/>
      <c r="BU2754" s="33"/>
    </row>
    <row r="2755" spans="58:73" ht="15">
      <c r="BF2755" s="17"/>
      <c r="BG2755" s="17"/>
      <c r="BH2755" s="17"/>
      <c r="BI2755" s="17"/>
      <c r="BJ2755" s="17"/>
      <c r="BK2755" s="17"/>
      <c r="BL2755" s="33"/>
      <c r="BM2755" s="33"/>
      <c r="BN2755" s="17"/>
      <c r="BO2755" s="17"/>
      <c r="BP2755" s="17"/>
      <c r="BQ2755" s="17"/>
      <c r="BR2755" s="17"/>
      <c r="BS2755" s="17"/>
      <c r="BT2755" s="33"/>
      <c r="BU2755" s="33"/>
    </row>
    <row r="2756" spans="58:73" ht="15">
      <c r="BF2756" s="17"/>
      <c r="BG2756" s="17"/>
      <c r="BH2756" s="17"/>
      <c r="BI2756" s="17"/>
      <c r="BJ2756" s="17"/>
      <c r="BK2756" s="17"/>
      <c r="BL2756" s="33"/>
      <c r="BM2756" s="33"/>
      <c r="BN2756" s="17"/>
      <c r="BO2756" s="17"/>
      <c r="BP2756" s="17"/>
      <c r="BQ2756" s="17"/>
      <c r="BR2756" s="17"/>
      <c r="BS2756" s="17"/>
      <c r="BT2756" s="33"/>
      <c r="BU2756" s="33"/>
    </row>
    <row r="2757" spans="58:73" ht="15">
      <c r="BF2757" s="17"/>
      <c r="BG2757" s="17"/>
      <c r="BH2757" s="17"/>
      <c r="BI2757" s="17"/>
      <c r="BJ2757" s="17"/>
      <c r="BK2757" s="17"/>
      <c r="BL2757" s="33"/>
      <c r="BM2757" s="33"/>
      <c r="BN2757" s="17"/>
      <c r="BO2757" s="17"/>
      <c r="BP2757" s="17"/>
      <c r="BQ2757" s="17"/>
      <c r="BR2757" s="17"/>
      <c r="BS2757" s="17"/>
      <c r="BT2757" s="33"/>
      <c r="BU2757" s="33"/>
    </row>
    <row r="2758" spans="58:73" ht="15">
      <c r="BF2758" s="17"/>
      <c r="BG2758" s="17"/>
      <c r="BH2758" s="17"/>
      <c r="BI2758" s="17"/>
      <c r="BJ2758" s="17"/>
      <c r="BK2758" s="17"/>
      <c r="BL2758" s="33"/>
      <c r="BM2758" s="33"/>
      <c r="BN2758" s="17"/>
      <c r="BO2758" s="17"/>
      <c r="BP2758" s="17"/>
      <c r="BQ2758" s="17"/>
      <c r="BR2758" s="17"/>
      <c r="BS2758" s="17"/>
      <c r="BT2758" s="33"/>
      <c r="BU2758" s="33"/>
    </row>
    <row r="2759" spans="58:73" ht="15">
      <c r="BF2759" s="17"/>
      <c r="BG2759" s="17"/>
      <c r="BH2759" s="17"/>
      <c r="BI2759" s="17"/>
      <c r="BJ2759" s="17"/>
      <c r="BK2759" s="17"/>
      <c r="BL2759" s="33"/>
      <c r="BM2759" s="33"/>
      <c r="BN2759" s="17"/>
      <c r="BO2759" s="17"/>
      <c r="BP2759" s="17"/>
      <c r="BQ2759" s="17"/>
      <c r="BR2759" s="17"/>
      <c r="BS2759" s="17"/>
      <c r="BT2759" s="33"/>
      <c r="BU2759" s="33"/>
    </row>
    <row r="2760" spans="58:73" ht="15">
      <c r="BF2760" s="17"/>
      <c r="BG2760" s="17"/>
      <c r="BH2760" s="17"/>
      <c r="BI2760" s="17"/>
      <c r="BJ2760" s="17"/>
      <c r="BK2760" s="17"/>
      <c r="BL2760" s="33"/>
      <c r="BM2760" s="33"/>
      <c r="BN2760" s="17"/>
      <c r="BO2760" s="17"/>
      <c r="BP2760" s="17"/>
      <c r="BQ2760" s="17"/>
      <c r="BR2760" s="17"/>
      <c r="BS2760" s="17"/>
      <c r="BT2760" s="33"/>
      <c r="BU2760" s="33"/>
    </row>
    <row r="2761" spans="58:73" ht="15">
      <c r="BF2761" s="17"/>
      <c r="BG2761" s="17"/>
      <c r="BH2761" s="17"/>
      <c r="BI2761" s="17"/>
      <c r="BJ2761" s="17"/>
      <c r="BK2761" s="17"/>
      <c r="BL2761" s="33"/>
      <c r="BM2761" s="33"/>
      <c r="BN2761" s="17"/>
      <c r="BO2761" s="17"/>
      <c r="BP2761" s="17"/>
      <c r="BQ2761" s="17"/>
      <c r="BR2761" s="17"/>
      <c r="BS2761" s="17"/>
      <c r="BT2761" s="33"/>
      <c r="BU2761" s="33"/>
    </row>
    <row r="2762" spans="58:73" ht="15">
      <c r="BF2762" s="17"/>
      <c r="BG2762" s="17"/>
      <c r="BH2762" s="17"/>
      <c r="BI2762" s="17"/>
      <c r="BJ2762" s="17"/>
      <c r="BK2762" s="17"/>
      <c r="BL2762" s="33"/>
      <c r="BM2762" s="33"/>
      <c r="BN2762" s="17"/>
      <c r="BO2762" s="17"/>
      <c r="BP2762" s="17"/>
      <c r="BQ2762" s="17"/>
      <c r="BR2762" s="17"/>
      <c r="BS2762" s="17"/>
      <c r="BT2762" s="33"/>
      <c r="BU2762" s="33"/>
    </row>
    <row r="2763" spans="58:73" ht="15">
      <c r="BF2763" s="17"/>
      <c r="BG2763" s="17"/>
      <c r="BH2763" s="17"/>
      <c r="BI2763" s="17"/>
      <c r="BJ2763" s="17"/>
      <c r="BK2763" s="17"/>
      <c r="BL2763" s="33"/>
      <c r="BM2763" s="33"/>
      <c r="BN2763" s="17"/>
      <c r="BO2763" s="17"/>
      <c r="BP2763" s="17"/>
      <c r="BQ2763" s="17"/>
      <c r="BR2763" s="17"/>
      <c r="BS2763" s="17"/>
      <c r="BT2763" s="33"/>
      <c r="BU2763" s="33"/>
    </row>
    <row r="2764" spans="58:73" ht="15">
      <c r="BF2764" s="17"/>
      <c r="BG2764" s="17"/>
      <c r="BH2764" s="17"/>
      <c r="BI2764" s="17"/>
      <c r="BJ2764" s="17"/>
      <c r="BK2764" s="17"/>
      <c r="BL2764" s="33"/>
      <c r="BM2764" s="33"/>
      <c r="BN2764" s="17"/>
      <c r="BO2764" s="17"/>
      <c r="BP2764" s="17"/>
      <c r="BQ2764" s="17"/>
      <c r="BR2764" s="17"/>
      <c r="BS2764" s="17"/>
      <c r="BT2764" s="33"/>
      <c r="BU2764" s="33"/>
    </row>
    <row r="2765" spans="58:73" ht="15">
      <c r="BF2765" s="17"/>
      <c r="BG2765" s="17"/>
      <c r="BH2765" s="17"/>
      <c r="BI2765" s="17"/>
      <c r="BJ2765" s="17"/>
      <c r="BK2765" s="17"/>
      <c r="BL2765" s="33"/>
      <c r="BM2765" s="33"/>
      <c r="BN2765" s="17"/>
      <c r="BO2765" s="17"/>
      <c r="BP2765" s="17"/>
      <c r="BQ2765" s="17"/>
      <c r="BR2765" s="17"/>
      <c r="BS2765" s="17"/>
      <c r="BT2765" s="33"/>
      <c r="BU2765" s="33"/>
    </row>
    <row r="2766" spans="58:73" ht="15">
      <c r="BF2766" s="17"/>
      <c r="BG2766" s="17"/>
      <c r="BH2766" s="17"/>
      <c r="BI2766" s="17"/>
      <c r="BJ2766" s="17"/>
      <c r="BK2766" s="17"/>
      <c r="BL2766" s="33"/>
      <c r="BM2766" s="33"/>
      <c r="BN2766" s="17"/>
      <c r="BO2766" s="17"/>
      <c r="BP2766" s="17"/>
      <c r="BQ2766" s="17"/>
      <c r="BR2766" s="17"/>
      <c r="BS2766" s="17"/>
      <c r="BT2766" s="33"/>
      <c r="BU2766" s="33"/>
    </row>
    <row r="2767" spans="58:73" ht="15">
      <c r="BF2767" s="17"/>
      <c r="BG2767" s="17"/>
      <c r="BH2767" s="17"/>
      <c r="BI2767" s="17"/>
      <c r="BJ2767" s="17"/>
      <c r="BK2767" s="17"/>
      <c r="BL2767" s="33"/>
      <c r="BM2767" s="33"/>
      <c r="BN2767" s="17"/>
      <c r="BO2767" s="17"/>
      <c r="BP2767" s="17"/>
      <c r="BQ2767" s="17"/>
      <c r="BR2767" s="17"/>
      <c r="BS2767" s="17"/>
      <c r="BT2767" s="33"/>
      <c r="BU2767" s="33"/>
    </row>
    <row r="2768" spans="58:73" ht="15">
      <c r="BF2768" s="17"/>
      <c r="BG2768" s="17"/>
      <c r="BH2768" s="17"/>
      <c r="BI2768" s="17"/>
      <c r="BJ2768" s="17"/>
      <c r="BK2768" s="17"/>
      <c r="BL2768" s="33"/>
      <c r="BM2768" s="33"/>
      <c r="BN2768" s="17"/>
      <c r="BO2768" s="17"/>
      <c r="BP2768" s="17"/>
      <c r="BQ2768" s="17"/>
      <c r="BR2768" s="17"/>
      <c r="BS2768" s="17"/>
      <c r="BT2768" s="33"/>
      <c r="BU2768" s="33"/>
    </row>
    <row r="2769" spans="58:73" ht="15">
      <c r="BF2769" s="17"/>
      <c r="BG2769" s="17"/>
      <c r="BH2769" s="17"/>
      <c r="BI2769" s="17"/>
      <c r="BJ2769" s="17"/>
      <c r="BK2769" s="17"/>
      <c r="BL2769" s="33"/>
      <c r="BM2769" s="33"/>
      <c r="BN2769" s="17"/>
      <c r="BO2769" s="17"/>
      <c r="BP2769" s="17"/>
      <c r="BQ2769" s="17"/>
      <c r="BR2769" s="17"/>
      <c r="BS2769" s="17"/>
      <c r="BT2769" s="33"/>
      <c r="BU2769" s="33"/>
    </row>
    <row r="2770" spans="58:73" ht="15">
      <c r="BF2770" s="17"/>
      <c r="BG2770" s="17"/>
      <c r="BH2770" s="17"/>
      <c r="BI2770" s="17"/>
      <c r="BJ2770" s="17"/>
      <c r="BK2770" s="17"/>
      <c r="BL2770" s="33"/>
      <c r="BM2770" s="33"/>
      <c r="BN2770" s="17"/>
      <c r="BO2770" s="17"/>
      <c r="BP2770" s="17"/>
      <c r="BQ2770" s="17"/>
      <c r="BR2770" s="17"/>
      <c r="BS2770" s="17"/>
      <c r="BT2770" s="33"/>
      <c r="BU2770" s="33"/>
    </row>
    <row r="2771" spans="58:73" ht="15">
      <c r="BF2771" s="17"/>
      <c r="BG2771" s="17"/>
      <c r="BH2771" s="17"/>
      <c r="BI2771" s="17"/>
      <c r="BJ2771" s="17"/>
      <c r="BK2771" s="17"/>
      <c r="BL2771" s="33"/>
      <c r="BM2771" s="33"/>
      <c r="BN2771" s="17"/>
      <c r="BO2771" s="17"/>
      <c r="BP2771" s="17"/>
      <c r="BQ2771" s="17"/>
      <c r="BR2771" s="17"/>
      <c r="BS2771" s="17"/>
      <c r="BT2771" s="33"/>
      <c r="BU2771" s="33"/>
    </row>
    <row r="2772" spans="58:73" ht="15">
      <c r="BF2772" s="17"/>
      <c r="BG2772" s="17"/>
      <c r="BH2772" s="17"/>
      <c r="BI2772" s="17"/>
      <c r="BJ2772" s="17"/>
      <c r="BK2772" s="17"/>
      <c r="BL2772" s="33"/>
      <c r="BM2772" s="33"/>
      <c r="BN2772" s="17"/>
      <c r="BO2772" s="17"/>
      <c r="BP2772" s="17"/>
      <c r="BQ2772" s="17"/>
      <c r="BR2772" s="17"/>
      <c r="BS2772" s="17"/>
      <c r="BT2772" s="33"/>
      <c r="BU2772" s="33"/>
    </row>
    <row r="2773" spans="58:73" ht="15">
      <c r="BF2773" s="17"/>
      <c r="BG2773" s="17"/>
      <c r="BH2773" s="17"/>
      <c r="BI2773" s="17"/>
      <c r="BJ2773" s="17"/>
      <c r="BK2773" s="17"/>
      <c r="BL2773" s="33"/>
      <c r="BM2773" s="33"/>
      <c r="BN2773" s="17"/>
      <c r="BO2773" s="17"/>
      <c r="BP2773" s="17"/>
      <c r="BQ2773" s="17"/>
      <c r="BR2773" s="17"/>
      <c r="BS2773" s="17"/>
      <c r="BT2773" s="33"/>
      <c r="BU2773" s="33"/>
    </row>
    <row r="2774" spans="58:73" ht="15">
      <c r="BF2774" s="17"/>
      <c r="BG2774" s="17"/>
      <c r="BH2774" s="17"/>
      <c r="BI2774" s="17"/>
      <c r="BJ2774" s="17"/>
      <c r="BK2774" s="17"/>
      <c r="BL2774" s="33"/>
      <c r="BM2774" s="33"/>
      <c r="BN2774" s="17"/>
      <c r="BO2774" s="17"/>
      <c r="BP2774" s="17"/>
      <c r="BQ2774" s="17"/>
      <c r="BR2774" s="17"/>
      <c r="BS2774" s="17"/>
      <c r="BT2774" s="33"/>
      <c r="BU2774" s="33"/>
    </row>
    <row r="2775" spans="58:73" ht="15">
      <c r="BF2775" s="17"/>
      <c r="BG2775" s="17"/>
      <c r="BH2775" s="17"/>
      <c r="BI2775" s="17"/>
      <c r="BJ2775" s="17"/>
      <c r="BK2775" s="17"/>
      <c r="BL2775" s="33"/>
      <c r="BM2775" s="33"/>
      <c r="BN2775" s="17"/>
      <c r="BO2775" s="17"/>
      <c r="BP2775" s="17"/>
      <c r="BQ2775" s="17"/>
      <c r="BR2775" s="17"/>
      <c r="BS2775" s="17"/>
      <c r="BT2775" s="33"/>
      <c r="BU2775" s="33"/>
    </row>
    <row r="2776" spans="58:73" ht="15">
      <c r="BF2776" s="17"/>
      <c r="BG2776" s="17"/>
      <c r="BH2776" s="17"/>
      <c r="BI2776" s="17"/>
      <c r="BJ2776" s="17"/>
      <c r="BK2776" s="17"/>
      <c r="BL2776" s="33"/>
      <c r="BM2776" s="33"/>
      <c r="BN2776" s="17"/>
      <c r="BO2776" s="17"/>
      <c r="BP2776" s="17"/>
      <c r="BQ2776" s="17"/>
      <c r="BR2776" s="17"/>
      <c r="BS2776" s="17"/>
      <c r="BT2776" s="33"/>
      <c r="BU2776" s="33"/>
    </row>
    <row r="2777" spans="58:73" ht="15">
      <c r="BF2777" s="17"/>
      <c r="BG2777" s="17"/>
      <c r="BH2777" s="17"/>
      <c r="BI2777" s="17"/>
      <c r="BJ2777" s="17"/>
      <c r="BK2777" s="17"/>
      <c r="BL2777" s="33"/>
      <c r="BM2777" s="33"/>
      <c r="BN2777" s="17"/>
      <c r="BO2777" s="17"/>
      <c r="BP2777" s="17"/>
      <c r="BQ2777" s="17"/>
      <c r="BR2777" s="17"/>
      <c r="BS2777" s="17"/>
      <c r="BT2777" s="33"/>
      <c r="BU2777" s="33"/>
    </row>
    <row r="2778" spans="58:73" ht="15">
      <c r="BF2778" s="17"/>
      <c r="BG2778" s="17"/>
      <c r="BH2778" s="17"/>
      <c r="BI2778" s="17"/>
      <c r="BJ2778" s="17"/>
      <c r="BK2778" s="17"/>
      <c r="BL2778" s="33"/>
      <c r="BM2778" s="33"/>
      <c r="BN2778" s="17"/>
      <c r="BO2778" s="17"/>
      <c r="BP2778" s="17"/>
      <c r="BQ2778" s="17"/>
      <c r="BR2778" s="17"/>
      <c r="BS2778" s="17"/>
      <c r="BT2778" s="33"/>
      <c r="BU2778" s="33"/>
    </row>
    <row r="2779" spans="58:73" ht="15">
      <c r="BF2779" s="17"/>
      <c r="BG2779" s="17"/>
      <c r="BH2779" s="17"/>
      <c r="BI2779" s="17"/>
      <c r="BJ2779" s="17"/>
      <c r="BK2779" s="17"/>
      <c r="BL2779" s="33"/>
      <c r="BM2779" s="33"/>
      <c r="BN2779" s="17"/>
      <c r="BO2779" s="17"/>
      <c r="BP2779" s="17"/>
      <c r="BQ2779" s="17"/>
      <c r="BR2779" s="17"/>
      <c r="BS2779" s="17"/>
      <c r="BT2779" s="33"/>
      <c r="BU2779" s="33"/>
    </row>
    <row r="2780" spans="58:73" ht="15">
      <c r="BF2780" s="17"/>
      <c r="BG2780" s="17"/>
      <c r="BH2780" s="17"/>
      <c r="BI2780" s="17"/>
      <c r="BJ2780" s="17"/>
      <c r="BK2780" s="17"/>
      <c r="BL2780" s="33"/>
      <c r="BM2780" s="33"/>
      <c r="BN2780" s="17"/>
      <c r="BO2780" s="17"/>
      <c r="BP2780" s="17"/>
      <c r="BQ2780" s="17"/>
      <c r="BR2780" s="17"/>
      <c r="BS2780" s="17"/>
      <c r="BT2780" s="33"/>
      <c r="BU2780" s="33"/>
    </row>
    <row r="2781" spans="58:73" ht="15">
      <c r="BF2781" s="17"/>
      <c r="BG2781" s="17"/>
      <c r="BH2781" s="17"/>
      <c r="BI2781" s="17"/>
      <c r="BJ2781" s="17"/>
      <c r="BK2781" s="17"/>
      <c r="BL2781" s="33"/>
      <c r="BM2781" s="33"/>
      <c r="BN2781" s="17"/>
      <c r="BO2781" s="17"/>
      <c r="BP2781" s="17"/>
      <c r="BQ2781" s="17"/>
      <c r="BR2781" s="17"/>
      <c r="BS2781" s="17"/>
      <c r="BT2781" s="33"/>
      <c r="BU2781" s="33"/>
    </row>
    <row r="2782" spans="58:73" ht="15">
      <c r="BF2782" s="17"/>
      <c r="BG2782" s="17"/>
      <c r="BH2782" s="17"/>
      <c r="BI2782" s="17"/>
      <c r="BJ2782" s="17"/>
      <c r="BK2782" s="17"/>
      <c r="BL2782" s="33"/>
      <c r="BM2782" s="33"/>
      <c r="BN2782" s="17"/>
      <c r="BO2782" s="17"/>
      <c r="BP2782" s="17"/>
      <c r="BQ2782" s="17"/>
      <c r="BR2782" s="17"/>
      <c r="BS2782" s="17"/>
      <c r="BT2782" s="33"/>
      <c r="BU2782" s="33"/>
    </row>
    <row r="2783" spans="58:73" ht="15">
      <c r="BF2783" s="17"/>
      <c r="BG2783" s="17"/>
      <c r="BH2783" s="17"/>
      <c r="BI2783" s="17"/>
      <c r="BJ2783" s="17"/>
      <c r="BK2783" s="17"/>
      <c r="BL2783" s="33"/>
      <c r="BM2783" s="33"/>
      <c r="BN2783" s="17"/>
      <c r="BO2783" s="17"/>
      <c r="BP2783" s="17"/>
      <c r="BQ2783" s="17"/>
      <c r="BR2783" s="17"/>
      <c r="BS2783" s="17"/>
      <c r="BT2783" s="33"/>
      <c r="BU2783" s="33"/>
    </row>
    <row r="2784" spans="58:73" ht="15">
      <c r="BF2784" s="17"/>
      <c r="BG2784" s="17"/>
      <c r="BH2784" s="17"/>
      <c r="BI2784" s="17"/>
      <c r="BJ2784" s="17"/>
      <c r="BK2784" s="17"/>
      <c r="BL2784" s="33"/>
      <c r="BM2784" s="33"/>
      <c r="BN2784" s="17"/>
      <c r="BO2784" s="17"/>
      <c r="BP2784" s="17"/>
      <c r="BQ2784" s="17"/>
      <c r="BR2784" s="17"/>
      <c r="BS2784" s="17"/>
      <c r="BT2784" s="33"/>
      <c r="BU2784" s="33"/>
    </row>
    <row r="2785" spans="58:73" ht="15">
      <c r="BF2785" s="17"/>
      <c r="BG2785" s="17"/>
      <c r="BH2785" s="17"/>
      <c r="BI2785" s="17"/>
      <c r="BJ2785" s="17"/>
      <c r="BK2785" s="17"/>
      <c r="BL2785" s="33"/>
      <c r="BM2785" s="33"/>
      <c r="BN2785" s="17"/>
      <c r="BO2785" s="17"/>
      <c r="BP2785" s="17"/>
      <c r="BQ2785" s="17"/>
      <c r="BR2785" s="17"/>
      <c r="BS2785" s="17"/>
      <c r="BT2785" s="33"/>
      <c r="BU2785" s="33"/>
    </row>
    <row r="2786" spans="58:73" ht="15">
      <c r="BF2786" s="17"/>
      <c r="BG2786" s="17"/>
      <c r="BH2786" s="17"/>
      <c r="BI2786" s="17"/>
      <c r="BJ2786" s="17"/>
      <c r="BK2786" s="17"/>
      <c r="BL2786" s="33"/>
      <c r="BM2786" s="33"/>
      <c r="BN2786" s="17"/>
      <c r="BO2786" s="17"/>
      <c r="BP2786" s="17"/>
      <c r="BQ2786" s="17"/>
      <c r="BR2786" s="17"/>
      <c r="BS2786" s="17"/>
      <c r="BT2786" s="33"/>
      <c r="BU2786" s="33"/>
    </row>
    <row r="2787" spans="58:73" ht="15">
      <c r="BF2787" s="17"/>
      <c r="BG2787" s="17"/>
      <c r="BH2787" s="17"/>
      <c r="BI2787" s="17"/>
      <c r="BJ2787" s="17"/>
      <c r="BK2787" s="17"/>
      <c r="BL2787" s="33"/>
      <c r="BM2787" s="33"/>
      <c r="BN2787" s="17"/>
      <c r="BO2787" s="17"/>
      <c r="BP2787" s="17"/>
      <c r="BQ2787" s="17"/>
      <c r="BR2787" s="17"/>
      <c r="BS2787" s="17"/>
      <c r="BT2787" s="33"/>
      <c r="BU2787" s="33"/>
    </row>
    <row r="2788" spans="58:73" ht="15">
      <c r="BF2788" s="17"/>
      <c r="BG2788" s="17"/>
      <c r="BH2788" s="17"/>
      <c r="BI2788" s="17"/>
      <c r="BJ2788" s="17"/>
      <c r="BK2788" s="17"/>
      <c r="BL2788" s="33"/>
      <c r="BM2788" s="33"/>
      <c r="BN2788" s="17"/>
      <c r="BO2788" s="17"/>
      <c r="BP2788" s="17"/>
      <c r="BQ2788" s="17"/>
      <c r="BR2788" s="17"/>
      <c r="BS2788" s="17"/>
      <c r="BT2788" s="33"/>
      <c r="BU2788" s="33"/>
    </row>
    <row r="2789" spans="58:73" ht="15">
      <c r="BF2789" s="17"/>
      <c r="BG2789" s="17"/>
      <c r="BH2789" s="17"/>
      <c r="BI2789" s="17"/>
      <c r="BJ2789" s="17"/>
      <c r="BK2789" s="17"/>
      <c r="BL2789" s="33"/>
      <c r="BM2789" s="33"/>
      <c r="BN2789" s="17"/>
      <c r="BO2789" s="17"/>
      <c r="BP2789" s="17"/>
      <c r="BQ2789" s="17"/>
      <c r="BR2789" s="17"/>
      <c r="BS2789" s="17"/>
      <c r="BT2789" s="33"/>
      <c r="BU2789" s="33"/>
    </row>
    <row r="2790" spans="58:73" ht="15">
      <c r="BF2790" s="17"/>
      <c r="BG2790" s="17"/>
      <c r="BH2790" s="17"/>
      <c r="BI2790" s="17"/>
      <c r="BJ2790" s="17"/>
      <c r="BK2790" s="17"/>
      <c r="BL2790" s="33"/>
      <c r="BM2790" s="33"/>
      <c r="BN2790" s="17"/>
      <c r="BO2790" s="17"/>
      <c r="BP2790" s="17"/>
      <c r="BQ2790" s="17"/>
      <c r="BR2790" s="17"/>
      <c r="BS2790" s="17"/>
      <c r="BT2790" s="33"/>
      <c r="BU2790" s="33"/>
    </row>
    <row r="2791" spans="58:73" ht="15">
      <c r="BF2791" s="17"/>
      <c r="BG2791" s="17"/>
      <c r="BH2791" s="17"/>
      <c r="BI2791" s="17"/>
      <c r="BJ2791" s="17"/>
      <c r="BK2791" s="17"/>
      <c r="BL2791" s="33"/>
      <c r="BM2791" s="33"/>
      <c r="BN2791" s="17"/>
      <c r="BO2791" s="17"/>
      <c r="BP2791" s="17"/>
      <c r="BQ2791" s="17"/>
      <c r="BR2791" s="17"/>
      <c r="BS2791" s="17"/>
      <c r="BT2791" s="33"/>
      <c r="BU2791" s="33"/>
    </row>
    <row r="2792" spans="58:73" ht="15">
      <c r="BF2792" s="17"/>
      <c r="BG2792" s="17"/>
      <c r="BH2792" s="17"/>
      <c r="BI2792" s="17"/>
      <c r="BJ2792" s="17"/>
      <c r="BK2792" s="17"/>
      <c r="BL2792" s="33"/>
      <c r="BM2792" s="33"/>
      <c r="BN2792" s="17"/>
      <c r="BO2792" s="17"/>
      <c r="BP2792" s="17"/>
      <c r="BQ2792" s="17"/>
      <c r="BR2792" s="17"/>
      <c r="BS2792" s="17"/>
      <c r="BT2792" s="33"/>
      <c r="BU2792" s="33"/>
    </row>
    <row r="2793" spans="58:73" ht="15">
      <c r="BF2793" s="17"/>
      <c r="BG2793" s="17"/>
      <c r="BH2793" s="17"/>
      <c r="BI2793" s="17"/>
      <c r="BJ2793" s="17"/>
      <c r="BK2793" s="17"/>
      <c r="BL2793" s="33"/>
      <c r="BM2793" s="33"/>
      <c r="BN2793" s="17"/>
      <c r="BO2793" s="17"/>
      <c r="BP2793" s="17"/>
      <c r="BQ2793" s="17"/>
      <c r="BR2793" s="17"/>
      <c r="BS2793" s="17"/>
      <c r="BT2793" s="33"/>
      <c r="BU2793" s="33"/>
    </row>
    <row r="2794" spans="58:73" ht="15">
      <c r="BF2794" s="17"/>
      <c r="BG2794" s="17"/>
      <c r="BH2794" s="17"/>
      <c r="BI2794" s="17"/>
      <c r="BJ2794" s="17"/>
      <c r="BK2794" s="17"/>
      <c r="BL2794" s="33"/>
      <c r="BM2794" s="33"/>
      <c r="BN2794" s="17"/>
      <c r="BO2794" s="17"/>
      <c r="BP2794" s="17"/>
      <c r="BQ2794" s="17"/>
      <c r="BR2794" s="17"/>
      <c r="BS2794" s="17"/>
      <c r="BT2794" s="33"/>
      <c r="BU2794" s="33"/>
    </row>
    <row r="2795" spans="58:73" ht="15">
      <c r="BF2795" s="17"/>
      <c r="BG2795" s="17"/>
      <c r="BH2795" s="17"/>
      <c r="BI2795" s="17"/>
      <c r="BJ2795" s="17"/>
      <c r="BK2795" s="17"/>
      <c r="BL2795" s="33"/>
      <c r="BM2795" s="33"/>
      <c r="BN2795" s="17"/>
      <c r="BO2795" s="17"/>
      <c r="BP2795" s="17"/>
      <c r="BQ2795" s="17"/>
      <c r="BR2795" s="17"/>
      <c r="BS2795" s="17"/>
      <c r="BT2795" s="33"/>
      <c r="BU2795" s="33"/>
    </row>
    <row r="2796" spans="58:73" ht="15">
      <c r="BF2796" s="17"/>
      <c r="BG2796" s="17"/>
      <c r="BH2796" s="17"/>
      <c r="BI2796" s="17"/>
      <c r="BJ2796" s="17"/>
      <c r="BK2796" s="17"/>
      <c r="BL2796" s="33"/>
      <c r="BM2796" s="33"/>
      <c r="BN2796" s="17"/>
      <c r="BO2796" s="17"/>
      <c r="BP2796" s="17"/>
      <c r="BQ2796" s="17"/>
      <c r="BR2796" s="17"/>
      <c r="BS2796" s="17"/>
      <c r="BT2796" s="33"/>
      <c r="BU2796" s="33"/>
    </row>
    <row r="2797" spans="58:73" ht="15">
      <c r="BF2797" s="17"/>
      <c r="BG2797" s="17"/>
      <c r="BH2797" s="17"/>
      <c r="BI2797" s="17"/>
      <c r="BJ2797" s="17"/>
      <c r="BK2797" s="17"/>
      <c r="BL2797" s="33"/>
      <c r="BM2797" s="33"/>
      <c r="BN2797" s="17"/>
      <c r="BO2797" s="17"/>
      <c r="BP2797" s="17"/>
      <c r="BQ2797" s="17"/>
      <c r="BR2797" s="17"/>
      <c r="BS2797" s="17"/>
      <c r="BT2797" s="33"/>
      <c r="BU2797" s="33"/>
    </row>
    <row r="2798" spans="58:73" ht="15">
      <c r="BF2798" s="17"/>
      <c r="BG2798" s="17"/>
      <c r="BH2798" s="17"/>
      <c r="BI2798" s="17"/>
      <c r="BJ2798" s="17"/>
      <c r="BK2798" s="17"/>
      <c r="BL2798" s="33"/>
      <c r="BM2798" s="33"/>
      <c r="BN2798" s="17"/>
      <c r="BO2798" s="17"/>
      <c r="BP2798" s="17"/>
      <c r="BQ2798" s="17"/>
      <c r="BR2798" s="17"/>
      <c r="BS2798" s="17"/>
      <c r="BT2798" s="33"/>
      <c r="BU2798" s="33"/>
    </row>
    <row r="2799" spans="58:73" ht="15">
      <c r="BF2799" s="17"/>
      <c r="BG2799" s="17"/>
      <c r="BH2799" s="17"/>
      <c r="BI2799" s="17"/>
      <c r="BJ2799" s="17"/>
      <c r="BK2799" s="17"/>
      <c r="BL2799" s="33"/>
      <c r="BM2799" s="33"/>
      <c r="BN2799" s="17"/>
      <c r="BO2799" s="17"/>
      <c r="BP2799" s="17"/>
      <c r="BQ2799" s="17"/>
      <c r="BR2799" s="17"/>
      <c r="BS2799" s="17"/>
      <c r="BT2799" s="33"/>
      <c r="BU2799" s="33"/>
    </row>
    <row r="2800" spans="58:73" ht="15">
      <c r="BF2800" s="17"/>
      <c r="BG2800" s="17"/>
      <c r="BH2800" s="17"/>
      <c r="BI2800" s="17"/>
      <c r="BJ2800" s="17"/>
      <c r="BK2800" s="17"/>
      <c r="BL2800" s="33"/>
      <c r="BM2800" s="33"/>
      <c r="BN2800" s="17"/>
      <c r="BO2800" s="17"/>
      <c r="BP2800" s="17"/>
      <c r="BQ2800" s="17"/>
      <c r="BR2800" s="17"/>
      <c r="BS2800" s="17"/>
      <c r="BT2800" s="33"/>
      <c r="BU2800" s="33"/>
    </row>
    <row r="2801" spans="58:73" ht="15">
      <c r="BF2801" s="17"/>
      <c r="BG2801" s="17"/>
      <c r="BH2801" s="17"/>
      <c r="BI2801" s="17"/>
      <c r="BJ2801" s="17"/>
      <c r="BK2801" s="17"/>
      <c r="BL2801" s="33"/>
      <c r="BM2801" s="33"/>
      <c r="BN2801" s="17"/>
      <c r="BO2801" s="17"/>
      <c r="BP2801" s="17"/>
      <c r="BQ2801" s="17"/>
      <c r="BR2801" s="17"/>
      <c r="BS2801" s="17"/>
      <c r="BT2801" s="33"/>
      <c r="BU2801" s="33"/>
    </row>
    <row r="2802" spans="58:73" ht="15">
      <c r="BF2802" s="17"/>
      <c r="BG2802" s="17"/>
      <c r="BH2802" s="17"/>
      <c r="BI2802" s="17"/>
      <c r="BJ2802" s="17"/>
      <c r="BK2802" s="17"/>
      <c r="BL2802" s="33"/>
      <c r="BM2802" s="33"/>
      <c r="BN2802" s="17"/>
      <c r="BO2802" s="17"/>
      <c r="BP2802" s="17"/>
      <c r="BQ2802" s="17"/>
      <c r="BR2802" s="17"/>
      <c r="BS2802" s="17"/>
      <c r="BT2802" s="33"/>
      <c r="BU2802" s="33"/>
    </row>
    <row r="2803" spans="58:73" ht="15">
      <c r="BF2803" s="17"/>
      <c r="BG2803" s="17"/>
      <c r="BH2803" s="17"/>
      <c r="BI2803" s="17"/>
      <c r="BJ2803" s="17"/>
      <c r="BK2803" s="17"/>
      <c r="BL2803" s="33"/>
      <c r="BM2803" s="33"/>
      <c r="BN2803" s="17"/>
      <c r="BO2803" s="17"/>
      <c r="BP2803" s="17"/>
      <c r="BQ2803" s="17"/>
      <c r="BR2803" s="17"/>
      <c r="BS2803" s="17"/>
      <c r="BT2803" s="33"/>
      <c r="BU2803" s="33"/>
    </row>
    <row r="2804" spans="58:73" ht="15">
      <c r="BF2804" s="17"/>
      <c r="BG2804" s="17"/>
      <c r="BH2804" s="17"/>
      <c r="BI2804" s="17"/>
      <c r="BJ2804" s="17"/>
      <c r="BK2804" s="17"/>
      <c r="BL2804" s="33"/>
      <c r="BM2804" s="33"/>
      <c r="BN2804" s="17"/>
      <c r="BO2804" s="17"/>
      <c r="BP2804" s="17"/>
      <c r="BQ2804" s="17"/>
      <c r="BR2804" s="17"/>
      <c r="BS2804" s="17"/>
      <c r="BT2804" s="33"/>
      <c r="BU2804" s="33"/>
    </row>
    <row r="2805" spans="58:73" ht="15">
      <c r="BF2805" s="17"/>
      <c r="BG2805" s="17"/>
      <c r="BH2805" s="17"/>
      <c r="BI2805" s="17"/>
      <c r="BJ2805" s="17"/>
      <c r="BK2805" s="17"/>
      <c r="BL2805" s="33"/>
      <c r="BM2805" s="33"/>
      <c r="BN2805" s="17"/>
      <c r="BO2805" s="17"/>
      <c r="BP2805" s="17"/>
      <c r="BQ2805" s="17"/>
      <c r="BR2805" s="17"/>
      <c r="BS2805" s="17"/>
      <c r="BT2805" s="33"/>
      <c r="BU2805" s="33"/>
    </row>
    <row r="2806" spans="58:73" ht="15">
      <c r="BF2806" s="17"/>
      <c r="BG2806" s="17"/>
      <c r="BH2806" s="17"/>
      <c r="BI2806" s="17"/>
      <c r="BJ2806" s="17"/>
      <c r="BK2806" s="17"/>
      <c r="BL2806" s="33"/>
      <c r="BM2806" s="33"/>
      <c r="BN2806" s="17"/>
      <c r="BO2806" s="17"/>
      <c r="BP2806" s="17"/>
      <c r="BQ2806" s="17"/>
      <c r="BR2806" s="17"/>
      <c r="BS2806" s="17"/>
      <c r="BT2806" s="33"/>
      <c r="BU2806" s="33"/>
    </row>
    <row r="2807" spans="58:73" ht="15">
      <c r="BF2807" s="17"/>
      <c r="BG2807" s="17"/>
      <c r="BH2807" s="17"/>
      <c r="BI2807" s="17"/>
      <c r="BJ2807" s="17"/>
      <c r="BK2807" s="17"/>
      <c r="BL2807" s="33"/>
      <c r="BM2807" s="33"/>
      <c r="BN2807" s="17"/>
      <c r="BO2807" s="17"/>
      <c r="BP2807" s="17"/>
      <c r="BQ2807" s="17"/>
      <c r="BR2807" s="17"/>
      <c r="BS2807" s="17"/>
      <c r="BT2807" s="33"/>
      <c r="BU2807" s="33"/>
    </row>
    <row r="2808" spans="58:73" ht="15">
      <c r="BF2808" s="17"/>
      <c r="BG2808" s="17"/>
      <c r="BH2808" s="17"/>
      <c r="BI2808" s="17"/>
      <c r="BJ2808" s="17"/>
      <c r="BK2808" s="17"/>
      <c r="BL2808" s="33"/>
      <c r="BM2808" s="33"/>
      <c r="BN2808" s="17"/>
      <c r="BO2808" s="17"/>
      <c r="BP2808" s="17"/>
      <c r="BQ2808" s="17"/>
      <c r="BR2808" s="17"/>
      <c r="BS2808" s="17"/>
      <c r="BT2808" s="33"/>
      <c r="BU2808" s="33"/>
    </row>
    <row r="2809" spans="58:73" ht="15">
      <c r="BF2809" s="17"/>
      <c r="BG2809" s="17"/>
      <c r="BH2809" s="17"/>
      <c r="BI2809" s="17"/>
      <c r="BJ2809" s="17"/>
      <c r="BK2809" s="17"/>
      <c r="BL2809" s="33"/>
      <c r="BM2809" s="33"/>
      <c r="BN2809" s="17"/>
      <c r="BO2809" s="17"/>
      <c r="BP2809" s="17"/>
      <c r="BQ2809" s="17"/>
      <c r="BR2809" s="17"/>
      <c r="BS2809" s="17"/>
      <c r="BT2809" s="33"/>
      <c r="BU2809" s="33"/>
    </row>
    <row r="2810" spans="58:73" ht="15">
      <c r="BF2810" s="17"/>
      <c r="BG2810" s="17"/>
      <c r="BH2810" s="17"/>
      <c r="BI2810" s="17"/>
      <c r="BJ2810" s="17"/>
      <c r="BK2810" s="17"/>
      <c r="BL2810" s="33"/>
      <c r="BM2810" s="33"/>
      <c r="BN2810" s="17"/>
      <c r="BO2810" s="17"/>
      <c r="BP2810" s="17"/>
      <c r="BQ2810" s="17"/>
      <c r="BR2810" s="17"/>
      <c r="BS2810" s="17"/>
      <c r="BT2810" s="33"/>
      <c r="BU2810" s="33"/>
    </row>
    <row r="2811" spans="58:73" ht="15">
      <c r="BF2811" s="17"/>
      <c r="BG2811" s="17"/>
      <c r="BH2811" s="17"/>
      <c r="BI2811" s="17"/>
      <c r="BJ2811" s="17"/>
      <c r="BK2811" s="17"/>
      <c r="BL2811" s="33"/>
      <c r="BM2811" s="33"/>
      <c r="BN2811" s="17"/>
      <c r="BO2811" s="17"/>
      <c r="BP2811" s="17"/>
      <c r="BQ2811" s="17"/>
      <c r="BR2811" s="17"/>
      <c r="BS2811" s="17"/>
      <c r="BT2811" s="33"/>
      <c r="BU2811" s="33"/>
    </row>
    <row r="2812" spans="58:73" ht="15">
      <c r="BF2812" s="17"/>
      <c r="BG2812" s="17"/>
      <c r="BH2812" s="17"/>
      <c r="BI2812" s="17"/>
      <c r="BJ2812" s="17"/>
      <c r="BK2812" s="17"/>
      <c r="BL2812" s="33"/>
      <c r="BM2812" s="33"/>
      <c r="BN2812" s="17"/>
      <c r="BO2812" s="17"/>
      <c r="BP2812" s="17"/>
      <c r="BQ2812" s="17"/>
      <c r="BR2812" s="17"/>
      <c r="BS2812" s="17"/>
      <c r="BT2812" s="33"/>
      <c r="BU2812" s="33"/>
    </row>
    <row r="2813" spans="58:73" ht="15">
      <c r="BF2813" s="17"/>
      <c r="BG2813" s="17"/>
      <c r="BH2813" s="17"/>
      <c r="BI2813" s="17"/>
      <c r="BJ2813" s="17"/>
      <c r="BK2813" s="17"/>
      <c r="BL2813" s="33"/>
      <c r="BM2813" s="33"/>
      <c r="BN2813" s="17"/>
      <c r="BO2813" s="17"/>
      <c r="BP2813" s="17"/>
      <c r="BQ2813" s="17"/>
      <c r="BR2813" s="17"/>
      <c r="BS2813" s="17"/>
      <c r="BT2813" s="33"/>
      <c r="BU2813" s="33"/>
    </row>
    <row r="2814" spans="58:73" ht="15">
      <c r="BF2814" s="17"/>
      <c r="BG2814" s="17"/>
      <c r="BH2814" s="17"/>
      <c r="BI2814" s="17"/>
      <c r="BJ2814" s="17"/>
      <c r="BK2814" s="17"/>
      <c r="BL2814" s="33"/>
      <c r="BM2814" s="33"/>
      <c r="BN2814" s="17"/>
      <c r="BO2814" s="17"/>
      <c r="BP2814" s="17"/>
      <c r="BQ2814" s="17"/>
      <c r="BR2814" s="17"/>
      <c r="BS2814" s="17"/>
      <c r="BT2814" s="33"/>
      <c r="BU2814" s="33"/>
    </row>
    <row r="2815" spans="58:73" ht="15">
      <c r="BF2815" s="17"/>
      <c r="BG2815" s="17"/>
      <c r="BH2815" s="17"/>
      <c r="BI2815" s="17"/>
      <c r="BJ2815" s="17"/>
      <c r="BK2815" s="17"/>
      <c r="BL2815" s="33"/>
      <c r="BM2815" s="33"/>
      <c r="BN2815" s="17"/>
      <c r="BO2815" s="17"/>
      <c r="BP2815" s="17"/>
      <c r="BQ2815" s="17"/>
      <c r="BR2815" s="17"/>
      <c r="BS2815" s="17"/>
      <c r="BT2815" s="33"/>
      <c r="BU2815" s="33"/>
    </row>
    <row r="2816" spans="58:73" ht="15">
      <c r="BF2816" s="17"/>
      <c r="BG2816" s="17"/>
      <c r="BH2816" s="17"/>
      <c r="BI2816" s="17"/>
      <c r="BJ2816" s="17"/>
      <c r="BK2816" s="17"/>
      <c r="BL2816" s="33"/>
      <c r="BM2816" s="33"/>
      <c r="BN2816" s="17"/>
      <c r="BO2816" s="17"/>
      <c r="BP2816" s="17"/>
      <c r="BQ2816" s="17"/>
      <c r="BR2816" s="17"/>
      <c r="BS2816" s="17"/>
      <c r="BT2816" s="33"/>
      <c r="BU2816" s="33"/>
    </row>
    <row r="2817" spans="58:73" ht="15">
      <c r="BF2817" s="17"/>
      <c r="BG2817" s="17"/>
      <c r="BH2817" s="17"/>
      <c r="BI2817" s="17"/>
      <c r="BJ2817" s="17"/>
      <c r="BK2817" s="17"/>
      <c r="BL2817" s="33"/>
      <c r="BM2817" s="33"/>
      <c r="BN2817" s="17"/>
      <c r="BO2817" s="17"/>
      <c r="BP2817" s="17"/>
      <c r="BQ2817" s="17"/>
      <c r="BR2817" s="17"/>
      <c r="BS2817" s="17"/>
      <c r="BT2817" s="33"/>
      <c r="BU2817" s="33"/>
    </row>
    <row r="2818" spans="58:73" ht="15">
      <c r="BF2818" s="17"/>
      <c r="BG2818" s="17"/>
      <c r="BH2818" s="17"/>
      <c r="BI2818" s="17"/>
      <c r="BJ2818" s="17"/>
      <c r="BK2818" s="17"/>
      <c r="BL2818" s="33"/>
      <c r="BM2818" s="33"/>
      <c r="BN2818" s="17"/>
      <c r="BO2818" s="17"/>
      <c r="BP2818" s="17"/>
      <c r="BQ2818" s="17"/>
      <c r="BR2818" s="17"/>
      <c r="BS2818" s="17"/>
      <c r="BT2818" s="33"/>
      <c r="BU2818" s="33"/>
    </row>
    <row r="2819" spans="58:73" ht="15">
      <c r="BF2819" s="17"/>
      <c r="BG2819" s="17"/>
      <c r="BH2819" s="17"/>
      <c r="BI2819" s="17"/>
      <c r="BJ2819" s="17"/>
      <c r="BK2819" s="17"/>
      <c r="BL2819" s="33"/>
      <c r="BM2819" s="33"/>
      <c r="BN2819" s="17"/>
      <c r="BO2819" s="17"/>
      <c r="BP2819" s="17"/>
      <c r="BQ2819" s="17"/>
      <c r="BR2819" s="17"/>
      <c r="BS2819" s="17"/>
      <c r="BT2819" s="33"/>
      <c r="BU2819" s="33"/>
    </row>
    <row r="2820" spans="58:73" ht="15">
      <c r="BF2820" s="17"/>
      <c r="BG2820" s="17"/>
      <c r="BH2820" s="17"/>
      <c r="BI2820" s="17"/>
      <c r="BJ2820" s="17"/>
      <c r="BK2820" s="17"/>
      <c r="BL2820" s="33"/>
      <c r="BM2820" s="33"/>
      <c r="BN2820" s="17"/>
      <c r="BO2820" s="17"/>
      <c r="BP2820" s="17"/>
      <c r="BQ2820" s="17"/>
      <c r="BR2820" s="17"/>
      <c r="BS2820" s="17"/>
      <c r="BT2820" s="33"/>
      <c r="BU2820" s="33"/>
    </row>
    <row r="2821" spans="58:73" ht="15">
      <c r="BF2821" s="17"/>
      <c r="BG2821" s="17"/>
      <c r="BH2821" s="17"/>
      <c r="BI2821" s="17"/>
      <c r="BJ2821" s="17"/>
      <c r="BK2821" s="17"/>
      <c r="BL2821" s="33"/>
      <c r="BM2821" s="33"/>
      <c r="BN2821" s="17"/>
      <c r="BO2821" s="17"/>
      <c r="BP2821" s="17"/>
      <c r="BQ2821" s="17"/>
      <c r="BR2821" s="17"/>
      <c r="BS2821" s="17"/>
      <c r="BT2821" s="33"/>
      <c r="BU2821" s="33"/>
    </row>
    <row r="2822" spans="58:73" ht="15">
      <c r="BF2822" s="17"/>
      <c r="BG2822" s="17"/>
      <c r="BH2822" s="17"/>
      <c r="BI2822" s="17"/>
      <c r="BJ2822" s="17"/>
      <c r="BK2822" s="17"/>
      <c r="BL2822" s="33"/>
      <c r="BM2822" s="33"/>
      <c r="BN2822" s="17"/>
      <c r="BO2822" s="17"/>
      <c r="BP2822" s="17"/>
      <c r="BQ2822" s="17"/>
      <c r="BR2822" s="17"/>
      <c r="BS2822" s="17"/>
      <c r="BT2822" s="33"/>
      <c r="BU2822" s="33"/>
    </row>
    <row r="2823" spans="58:73" ht="15">
      <c r="BF2823" s="17"/>
      <c r="BG2823" s="17"/>
      <c r="BH2823" s="17"/>
      <c r="BI2823" s="17"/>
      <c r="BJ2823" s="17"/>
      <c r="BK2823" s="17"/>
      <c r="BL2823" s="33"/>
      <c r="BM2823" s="33"/>
      <c r="BN2823" s="17"/>
      <c r="BO2823" s="17"/>
      <c r="BP2823" s="17"/>
      <c r="BQ2823" s="17"/>
      <c r="BR2823" s="17"/>
      <c r="BS2823" s="17"/>
      <c r="BT2823" s="33"/>
      <c r="BU2823" s="33"/>
    </row>
    <row r="2824" spans="58:73" ht="15">
      <c r="BF2824" s="17"/>
      <c r="BG2824" s="17"/>
      <c r="BH2824" s="17"/>
      <c r="BI2824" s="17"/>
      <c r="BJ2824" s="17"/>
      <c r="BK2824" s="17"/>
      <c r="BL2824" s="33"/>
      <c r="BM2824" s="33"/>
      <c r="BN2824" s="17"/>
      <c r="BO2824" s="17"/>
      <c r="BP2824" s="17"/>
      <c r="BQ2824" s="17"/>
      <c r="BR2824" s="17"/>
      <c r="BS2824" s="17"/>
      <c r="BT2824" s="33"/>
      <c r="BU2824" s="33"/>
    </row>
    <row r="2825" spans="58:73" ht="15">
      <c r="BF2825" s="17"/>
      <c r="BG2825" s="17"/>
      <c r="BH2825" s="17"/>
      <c r="BI2825" s="17"/>
      <c r="BJ2825" s="17"/>
      <c r="BK2825" s="17"/>
      <c r="BL2825" s="33"/>
      <c r="BM2825" s="33"/>
      <c r="BN2825" s="17"/>
      <c r="BO2825" s="17"/>
      <c r="BP2825" s="17"/>
      <c r="BQ2825" s="17"/>
      <c r="BR2825" s="17"/>
      <c r="BS2825" s="17"/>
      <c r="BT2825" s="33"/>
      <c r="BU2825" s="33"/>
    </row>
    <row r="2826" spans="58:73" ht="15">
      <c r="BF2826" s="17"/>
      <c r="BG2826" s="17"/>
      <c r="BH2826" s="17"/>
      <c r="BI2826" s="17"/>
      <c r="BJ2826" s="17"/>
      <c r="BK2826" s="17"/>
      <c r="BL2826" s="33"/>
      <c r="BM2826" s="33"/>
      <c r="BN2826" s="17"/>
      <c r="BO2826" s="17"/>
      <c r="BP2826" s="17"/>
      <c r="BQ2826" s="17"/>
      <c r="BR2826" s="17"/>
      <c r="BS2826" s="17"/>
      <c r="BT2826" s="33"/>
      <c r="BU2826" s="33"/>
    </row>
    <row r="2827" spans="58:73" ht="15">
      <c r="BF2827" s="17"/>
      <c r="BG2827" s="17"/>
      <c r="BH2827" s="17"/>
      <c r="BI2827" s="17"/>
      <c r="BJ2827" s="17"/>
      <c r="BK2827" s="17"/>
      <c r="BL2827" s="33"/>
      <c r="BM2827" s="33"/>
      <c r="BN2827" s="17"/>
      <c r="BO2827" s="17"/>
      <c r="BP2827" s="17"/>
      <c r="BQ2827" s="17"/>
      <c r="BR2827" s="17"/>
      <c r="BS2827" s="17"/>
      <c r="BT2827" s="33"/>
      <c r="BU2827" s="33"/>
    </row>
    <row r="2828" spans="58:73" ht="15">
      <c r="BF2828" s="17"/>
      <c r="BG2828" s="17"/>
      <c r="BH2828" s="17"/>
      <c r="BI2828" s="17"/>
      <c r="BJ2828" s="17"/>
      <c r="BK2828" s="17"/>
      <c r="BL2828" s="33"/>
      <c r="BM2828" s="33"/>
      <c r="BN2828" s="17"/>
      <c r="BO2828" s="17"/>
      <c r="BP2828" s="17"/>
      <c r="BQ2828" s="17"/>
      <c r="BR2828" s="17"/>
      <c r="BS2828" s="17"/>
      <c r="BT2828" s="33"/>
      <c r="BU2828" s="33"/>
    </row>
    <row r="2829" spans="58:73" ht="15">
      <c r="BF2829" s="17"/>
      <c r="BG2829" s="17"/>
      <c r="BH2829" s="17"/>
      <c r="BI2829" s="17"/>
      <c r="BJ2829" s="17"/>
      <c r="BK2829" s="17"/>
      <c r="BL2829" s="33"/>
      <c r="BM2829" s="33"/>
      <c r="BN2829" s="17"/>
      <c r="BO2829" s="17"/>
      <c r="BP2829" s="17"/>
      <c r="BQ2829" s="17"/>
      <c r="BR2829" s="17"/>
      <c r="BS2829" s="17"/>
      <c r="BT2829" s="33"/>
      <c r="BU2829" s="33"/>
    </row>
    <row r="2830" spans="58:73" ht="15">
      <c r="BF2830" s="17"/>
      <c r="BG2830" s="17"/>
      <c r="BH2830" s="17"/>
      <c r="BI2830" s="17"/>
      <c r="BJ2830" s="17"/>
      <c r="BK2830" s="17"/>
      <c r="BL2830" s="33"/>
      <c r="BM2830" s="33"/>
      <c r="BN2830" s="17"/>
      <c r="BO2830" s="17"/>
      <c r="BP2830" s="17"/>
      <c r="BQ2830" s="17"/>
      <c r="BR2830" s="17"/>
      <c r="BS2830" s="17"/>
      <c r="BT2830" s="33"/>
      <c r="BU2830" s="33"/>
    </row>
    <row r="2831" spans="58:73" ht="15">
      <c r="BF2831" s="17"/>
      <c r="BG2831" s="17"/>
      <c r="BH2831" s="17"/>
      <c r="BI2831" s="17"/>
      <c r="BJ2831" s="17"/>
      <c r="BK2831" s="17"/>
      <c r="BL2831" s="33"/>
      <c r="BM2831" s="33"/>
      <c r="BN2831" s="17"/>
      <c r="BO2831" s="17"/>
      <c r="BP2831" s="17"/>
      <c r="BQ2831" s="17"/>
      <c r="BR2831" s="17"/>
      <c r="BS2831" s="17"/>
      <c r="BT2831" s="33"/>
      <c r="BU2831" s="33"/>
    </row>
    <row r="2832" spans="58:73" ht="15">
      <c r="BF2832" s="17"/>
      <c r="BG2832" s="17"/>
      <c r="BH2832" s="17"/>
      <c r="BI2832" s="17"/>
      <c r="BJ2832" s="17"/>
      <c r="BK2832" s="17"/>
      <c r="BL2832" s="33"/>
      <c r="BM2832" s="33"/>
      <c r="BN2832" s="17"/>
      <c r="BO2832" s="17"/>
      <c r="BP2832" s="17"/>
      <c r="BQ2832" s="17"/>
      <c r="BR2832" s="17"/>
      <c r="BS2832" s="17"/>
      <c r="BT2832" s="33"/>
      <c r="BU2832" s="33"/>
    </row>
    <row r="2833" spans="58:73" ht="15">
      <c r="BF2833" s="17"/>
      <c r="BG2833" s="17"/>
      <c r="BH2833" s="17"/>
      <c r="BI2833" s="17"/>
      <c r="BJ2833" s="17"/>
      <c r="BK2833" s="17"/>
      <c r="BL2833" s="33"/>
      <c r="BM2833" s="33"/>
      <c r="BN2833" s="17"/>
      <c r="BO2833" s="17"/>
      <c r="BP2833" s="17"/>
      <c r="BQ2833" s="17"/>
      <c r="BR2833" s="17"/>
      <c r="BS2833" s="17"/>
      <c r="BT2833" s="33"/>
      <c r="BU2833" s="33"/>
    </row>
    <row r="2834" spans="58:73" ht="15">
      <c r="BF2834" s="17"/>
      <c r="BG2834" s="17"/>
      <c r="BH2834" s="17"/>
      <c r="BI2834" s="17"/>
      <c r="BJ2834" s="17"/>
      <c r="BK2834" s="17"/>
      <c r="BL2834" s="33"/>
      <c r="BM2834" s="33"/>
      <c r="BN2834" s="17"/>
      <c r="BO2834" s="17"/>
      <c r="BP2834" s="17"/>
      <c r="BQ2834" s="17"/>
      <c r="BR2834" s="17"/>
      <c r="BS2834" s="17"/>
      <c r="BT2834" s="33"/>
      <c r="BU2834" s="33"/>
    </row>
    <row r="2835" spans="58:73" ht="15">
      <c r="BF2835" s="17"/>
      <c r="BG2835" s="17"/>
      <c r="BH2835" s="17"/>
      <c r="BI2835" s="17"/>
      <c r="BJ2835" s="17"/>
      <c r="BK2835" s="17"/>
      <c r="BL2835" s="33"/>
      <c r="BM2835" s="33"/>
      <c r="BN2835" s="17"/>
      <c r="BO2835" s="17"/>
      <c r="BP2835" s="17"/>
      <c r="BQ2835" s="17"/>
      <c r="BR2835" s="17"/>
      <c r="BS2835" s="17"/>
      <c r="BT2835" s="33"/>
      <c r="BU2835" s="33"/>
    </row>
    <row r="2836" spans="58:73" ht="15">
      <c r="BF2836" s="17"/>
      <c r="BG2836" s="17"/>
      <c r="BH2836" s="17"/>
      <c r="BI2836" s="17"/>
      <c r="BJ2836" s="17"/>
      <c r="BK2836" s="17"/>
      <c r="BL2836" s="33"/>
      <c r="BM2836" s="33"/>
      <c r="BN2836" s="17"/>
      <c r="BO2836" s="17"/>
      <c r="BP2836" s="17"/>
      <c r="BQ2836" s="17"/>
      <c r="BR2836" s="17"/>
      <c r="BS2836" s="17"/>
      <c r="BT2836" s="33"/>
      <c r="BU2836" s="33"/>
    </row>
    <row r="2837" spans="58:73" ht="15">
      <c r="BF2837" s="17"/>
      <c r="BG2837" s="17"/>
      <c r="BH2837" s="17"/>
      <c r="BI2837" s="17"/>
      <c r="BJ2837" s="17"/>
      <c r="BK2837" s="17"/>
      <c r="BL2837" s="33"/>
      <c r="BM2837" s="33"/>
      <c r="BN2837" s="17"/>
      <c r="BO2837" s="17"/>
      <c r="BP2837" s="17"/>
      <c r="BQ2837" s="17"/>
      <c r="BR2837" s="17"/>
      <c r="BS2837" s="17"/>
      <c r="BT2837" s="33"/>
      <c r="BU2837" s="33"/>
    </row>
    <row r="2838" spans="58:73" ht="15">
      <c r="BF2838" s="17"/>
      <c r="BG2838" s="17"/>
      <c r="BH2838" s="17"/>
      <c r="BI2838" s="17"/>
      <c r="BJ2838" s="17"/>
      <c r="BK2838" s="17"/>
      <c r="BL2838" s="33"/>
      <c r="BM2838" s="33"/>
      <c r="BN2838" s="17"/>
      <c r="BO2838" s="17"/>
      <c r="BP2838" s="17"/>
      <c r="BQ2838" s="17"/>
      <c r="BR2838" s="17"/>
      <c r="BS2838" s="17"/>
      <c r="BT2838" s="33"/>
      <c r="BU2838" s="33"/>
    </row>
    <row r="2839" spans="58:73" ht="15">
      <c r="BF2839" s="17"/>
      <c r="BG2839" s="17"/>
      <c r="BH2839" s="17"/>
      <c r="BI2839" s="17"/>
      <c r="BJ2839" s="17"/>
      <c r="BK2839" s="17"/>
      <c r="BL2839" s="33"/>
      <c r="BM2839" s="33"/>
      <c r="BN2839" s="17"/>
      <c r="BO2839" s="17"/>
      <c r="BP2839" s="17"/>
      <c r="BQ2839" s="17"/>
      <c r="BR2839" s="17"/>
      <c r="BS2839" s="17"/>
      <c r="BT2839" s="33"/>
      <c r="BU2839" s="33"/>
    </row>
    <row r="2840" spans="58:73" ht="15">
      <c r="BF2840" s="17"/>
      <c r="BG2840" s="17"/>
      <c r="BH2840" s="17"/>
      <c r="BI2840" s="17"/>
      <c r="BJ2840" s="17"/>
      <c r="BK2840" s="17"/>
      <c r="BL2840" s="33"/>
      <c r="BM2840" s="33"/>
      <c r="BN2840" s="17"/>
      <c r="BO2840" s="17"/>
      <c r="BP2840" s="17"/>
      <c r="BQ2840" s="17"/>
      <c r="BR2840" s="17"/>
      <c r="BS2840" s="17"/>
      <c r="BT2840" s="33"/>
      <c r="BU2840" s="33"/>
    </row>
    <row r="2841" spans="58:73" ht="15">
      <c r="BF2841" s="17"/>
      <c r="BG2841" s="17"/>
      <c r="BH2841" s="17"/>
      <c r="BI2841" s="17"/>
      <c r="BJ2841" s="17"/>
      <c r="BK2841" s="17"/>
      <c r="BL2841" s="33"/>
      <c r="BM2841" s="33"/>
      <c r="BN2841" s="17"/>
      <c r="BO2841" s="17"/>
      <c r="BP2841" s="17"/>
      <c r="BQ2841" s="17"/>
      <c r="BR2841" s="17"/>
      <c r="BS2841" s="17"/>
      <c r="BT2841" s="33"/>
      <c r="BU2841" s="33"/>
    </row>
    <row r="2842" spans="58:73" ht="15">
      <c r="BF2842" s="17"/>
      <c r="BG2842" s="17"/>
      <c r="BH2842" s="17"/>
      <c r="BI2842" s="17"/>
      <c r="BJ2842" s="17"/>
      <c r="BK2842" s="17"/>
      <c r="BL2842" s="33"/>
      <c r="BM2842" s="33"/>
      <c r="BN2842" s="17"/>
      <c r="BO2842" s="17"/>
      <c r="BP2842" s="17"/>
      <c r="BQ2842" s="17"/>
      <c r="BR2842" s="17"/>
      <c r="BS2842" s="17"/>
      <c r="BT2842" s="33"/>
      <c r="BU2842" s="33"/>
    </row>
    <row r="2843" spans="58:73" ht="15">
      <c r="BF2843" s="17"/>
      <c r="BG2843" s="17"/>
      <c r="BH2843" s="17"/>
      <c r="BI2843" s="17"/>
      <c r="BJ2843" s="17"/>
      <c r="BK2843" s="17"/>
      <c r="BL2843" s="33"/>
      <c r="BM2843" s="33"/>
      <c r="BN2843" s="17"/>
      <c r="BO2843" s="17"/>
      <c r="BP2843" s="17"/>
      <c r="BQ2843" s="17"/>
      <c r="BR2843" s="17"/>
      <c r="BS2843" s="17"/>
      <c r="BT2843" s="33"/>
      <c r="BU2843" s="33"/>
    </row>
    <row r="2844" spans="58:73" ht="15">
      <c r="BF2844" s="17"/>
      <c r="BG2844" s="17"/>
      <c r="BH2844" s="17"/>
      <c r="BI2844" s="17"/>
      <c r="BJ2844" s="17"/>
      <c r="BK2844" s="17"/>
      <c r="BL2844" s="33"/>
      <c r="BM2844" s="33"/>
      <c r="BN2844" s="17"/>
      <c r="BO2844" s="17"/>
      <c r="BP2844" s="17"/>
      <c r="BQ2844" s="17"/>
      <c r="BR2844" s="17"/>
      <c r="BS2844" s="17"/>
      <c r="BT2844" s="33"/>
      <c r="BU2844" s="33"/>
    </row>
    <row r="2845" spans="58:73" ht="15">
      <c r="BF2845" s="17"/>
      <c r="BG2845" s="17"/>
      <c r="BH2845" s="17"/>
      <c r="BI2845" s="17"/>
      <c r="BJ2845" s="17"/>
      <c r="BK2845" s="17"/>
      <c r="BL2845" s="33"/>
      <c r="BM2845" s="33"/>
      <c r="BN2845" s="17"/>
      <c r="BO2845" s="17"/>
      <c r="BP2845" s="17"/>
      <c r="BQ2845" s="17"/>
      <c r="BR2845" s="17"/>
      <c r="BS2845" s="17"/>
      <c r="BT2845" s="33"/>
      <c r="BU2845" s="33"/>
    </row>
    <row r="2846" spans="58:73" ht="15">
      <c r="BF2846" s="17"/>
      <c r="BG2846" s="17"/>
      <c r="BH2846" s="17"/>
      <c r="BI2846" s="17"/>
      <c r="BJ2846" s="17"/>
      <c r="BK2846" s="17"/>
      <c r="BL2846" s="33"/>
      <c r="BM2846" s="33"/>
      <c r="BN2846" s="17"/>
      <c r="BO2846" s="17"/>
      <c r="BP2846" s="17"/>
      <c r="BQ2846" s="17"/>
      <c r="BR2846" s="17"/>
      <c r="BS2846" s="17"/>
      <c r="BT2846" s="33"/>
      <c r="BU2846" s="33"/>
    </row>
    <row r="2847" spans="58:73" ht="15">
      <c r="BF2847" s="17"/>
      <c r="BG2847" s="17"/>
      <c r="BH2847" s="17"/>
      <c r="BI2847" s="17"/>
      <c r="BJ2847" s="17"/>
      <c r="BK2847" s="17"/>
      <c r="BL2847" s="33"/>
      <c r="BM2847" s="33"/>
      <c r="BN2847" s="17"/>
      <c r="BO2847" s="17"/>
      <c r="BP2847" s="17"/>
      <c r="BQ2847" s="17"/>
      <c r="BR2847" s="17"/>
      <c r="BS2847" s="17"/>
      <c r="BT2847" s="33"/>
      <c r="BU2847" s="33"/>
    </row>
    <row r="2848" spans="58:73" ht="15">
      <c r="BF2848" s="17"/>
      <c r="BG2848" s="17"/>
      <c r="BH2848" s="17"/>
      <c r="BI2848" s="17"/>
      <c r="BJ2848" s="17"/>
      <c r="BK2848" s="17"/>
      <c r="BL2848" s="33"/>
      <c r="BM2848" s="33"/>
      <c r="BN2848" s="17"/>
      <c r="BO2848" s="17"/>
      <c r="BP2848" s="17"/>
      <c r="BQ2848" s="17"/>
      <c r="BR2848" s="17"/>
      <c r="BS2848" s="17"/>
      <c r="BT2848" s="33"/>
      <c r="BU2848" s="33"/>
    </row>
    <row r="2849" spans="58:73" ht="15">
      <c r="BF2849" s="17"/>
      <c r="BG2849" s="17"/>
      <c r="BH2849" s="17"/>
      <c r="BI2849" s="17"/>
      <c r="BJ2849" s="17"/>
      <c r="BK2849" s="17"/>
      <c r="BL2849" s="33"/>
      <c r="BM2849" s="33"/>
      <c r="BN2849" s="17"/>
      <c r="BO2849" s="17"/>
      <c r="BP2849" s="17"/>
      <c r="BQ2849" s="17"/>
      <c r="BR2849" s="17"/>
      <c r="BS2849" s="17"/>
      <c r="BT2849" s="33"/>
      <c r="BU2849" s="33"/>
    </row>
    <row r="2850" spans="58:73" ht="15">
      <c r="BF2850" s="17"/>
      <c r="BG2850" s="17"/>
      <c r="BH2850" s="17"/>
      <c r="BI2850" s="17"/>
      <c r="BJ2850" s="17"/>
      <c r="BK2850" s="17"/>
      <c r="BL2850" s="33"/>
      <c r="BM2850" s="33"/>
      <c r="BN2850" s="17"/>
      <c r="BO2850" s="17"/>
      <c r="BP2850" s="17"/>
      <c r="BQ2850" s="17"/>
      <c r="BR2850" s="17"/>
      <c r="BS2850" s="17"/>
      <c r="BT2850" s="33"/>
      <c r="BU2850" s="33"/>
    </row>
    <row r="2851" spans="58:73" ht="15">
      <c r="BF2851" s="17"/>
      <c r="BG2851" s="17"/>
      <c r="BH2851" s="17"/>
      <c r="BI2851" s="17"/>
      <c r="BJ2851" s="17"/>
      <c r="BK2851" s="17"/>
      <c r="BL2851" s="33"/>
      <c r="BM2851" s="33"/>
      <c r="BN2851" s="17"/>
      <c r="BO2851" s="17"/>
      <c r="BP2851" s="17"/>
      <c r="BQ2851" s="17"/>
      <c r="BR2851" s="17"/>
      <c r="BS2851" s="17"/>
      <c r="BT2851" s="33"/>
      <c r="BU2851" s="33"/>
    </row>
    <row r="2852" spans="58:73" ht="15">
      <c r="BF2852" s="17"/>
      <c r="BG2852" s="17"/>
      <c r="BH2852" s="17"/>
      <c r="BI2852" s="17"/>
      <c r="BJ2852" s="17"/>
      <c r="BK2852" s="17"/>
      <c r="BL2852" s="33"/>
      <c r="BM2852" s="33"/>
      <c r="BN2852" s="17"/>
      <c r="BO2852" s="17"/>
      <c r="BP2852" s="17"/>
      <c r="BQ2852" s="17"/>
      <c r="BR2852" s="17"/>
      <c r="BS2852" s="17"/>
      <c r="BT2852" s="33"/>
      <c r="BU2852" s="33"/>
    </row>
    <row r="2853" spans="58:73" ht="15">
      <c r="BF2853" s="17"/>
      <c r="BG2853" s="17"/>
      <c r="BH2853" s="17"/>
      <c r="BI2853" s="17"/>
      <c r="BJ2853" s="17"/>
      <c r="BK2853" s="17"/>
      <c r="BL2853" s="33"/>
      <c r="BM2853" s="33"/>
      <c r="BN2853" s="17"/>
      <c r="BO2853" s="17"/>
      <c r="BP2853" s="17"/>
      <c r="BQ2853" s="17"/>
      <c r="BR2853" s="17"/>
      <c r="BS2853" s="17"/>
      <c r="BT2853" s="33"/>
      <c r="BU2853" s="33"/>
    </row>
    <row r="2854" spans="58:73" ht="15">
      <c r="BF2854" s="17"/>
      <c r="BG2854" s="17"/>
      <c r="BH2854" s="17"/>
      <c r="BI2854" s="17"/>
      <c r="BJ2854" s="17"/>
      <c r="BK2854" s="17"/>
      <c r="BL2854" s="33"/>
      <c r="BM2854" s="33"/>
      <c r="BN2854" s="17"/>
      <c r="BO2854" s="17"/>
      <c r="BP2854" s="17"/>
      <c r="BQ2854" s="17"/>
      <c r="BR2854" s="17"/>
      <c r="BS2854" s="17"/>
      <c r="BT2854" s="33"/>
      <c r="BU2854" s="33"/>
    </row>
    <row r="2855" spans="58:73" ht="15">
      <c r="BF2855" s="17"/>
      <c r="BG2855" s="17"/>
      <c r="BH2855" s="17"/>
      <c r="BI2855" s="17"/>
      <c r="BJ2855" s="17"/>
      <c r="BK2855" s="17"/>
      <c r="BL2855" s="33"/>
      <c r="BM2855" s="33"/>
      <c r="BN2855" s="17"/>
      <c r="BO2855" s="17"/>
      <c r="BP2855" s="17"/>
      <c r="BQ2855" s="17"/>
      <c r="BR2855" s="17"/>
      <c r="BS2855" s="17"/>
      <c r="BT2855" s="33"/>
      <c r="BU2855" s="33"/>
    </row>
    <row r="2856" spans="58:73" ht="15">
      <c r="BF2856" s="17"/>
      <c r="BG2856" s="17"/>
      <c r="BH2856" s="17"/>
      <c r="BI2856" s="17"/>
      <c r="BJ2856" s="17"/>
      <c r="BK2856" s="17"/>
      <c r="BL2856" s="33"/>
      <c r="BM2856" s="33"/>
      <c r="BN2856" s="17"/>
      <c r="BO2856" s="17"/>
      <c r="BP2856" s="17"/>
      <c r="BQ2856" s="17"/>
      <c r="BR2856" s="17"/>
      <c r="BS2856" s="17"/>
      <c r="BT2856" s="33"/>
      <c r="BU2856" s="33"/>
    </row>
    <row r="2857" spans="58:73" ht="15">
      <c r="BF2857" s="17"/>
      <c r="BG2857" s="17"/>
      <c r="BH2857" s="17"/>
      <c r="BI2857" s="17"/>
      <c r="BJ2857" s="17"/>
      <c r="BK2857" s="17"/>
      <c r="BL2857" s="33"/>
      <c r="BM2857" s="33"/>
      <c r="BN2857" s="17"/>
      <c r="BO2857" s="17"/>
      <c r="BP2857" s="17"/>
      <c r="BQ2857" s="17"/>
      <c r="BR2857" s="17"/>
      <c r="BS2857" s="17"/>
      <c r="BT2857" s="33"/>
      <c r="BU2857" s="33"/>
    </row>
    <row r="2858" spans="58:73" ht="15">
      <c r="BF2858" s="17"/>
      <c r="BG2858" s="17"/>
      <c r="BH2858" s="17"/>
      <c r="BI2858" s="17"/>
      <c r="BJ2858" s="17"/>
      <c r="BK2858" s="17"/>
      <c r="BL2858" s="33"/>
      <c r="BM2858" s="33"/>
      <c r="BN2858" s="17"/>
      <c r="BO2858" s="17"/>
      <c r="BP2858" s="17"/>
      <c r="BQ2858" s="17"/>
      <c r="BR2858" s="17"/>
      <c r="BS2858" s="17"/>
      <c r="BT2858" s="33"/>
      <c r="BU2858" s="33"/>
    </row>
    <row r="2859" spans="58:73" ht="15">
      <c r="BF2859" s="17"/>
      <c r="BG2859" s="17"/>
      <c r="BH2859" s="17"/>
      <c r="BI2859" s="17"/>
      <c r="BJ2859" s="17"/>
      <c r="BK2859" s="17"/>
      <c r="BL2859" s="33"/>
      <c r="BM2859" s="33"/>
      <c r="BN2859" s="17"/>
      <c r="BO2859" s="17"/>
      <c r="BP2859" s="17"/>
      <c r="BQ2859" s="17"/>
      <c r="BR2859" s="17"/>
      <c r="BS2859" s="17"/>
      <c r="BT2859" s="33"/>
      <c r="BU2859" s="33"/>
    </row>
    <row r="2860" spans="58:73" ht="15">
      <c r="BF2860" s="17"/>
      <c r="BG2860" s="17"/>
      <c r="BH2860" s="17"/>
      <c r="BI2860" s="17"/>
      <c r="BJ2860" s="17"/>
      <c r="BK2860" s="17"/>
      <c r="BL2860" s="33"/>
      <c r="BM2860" s="33"/>
      <c r="BN2860" s="17"/>
      <c r="BO2860" s="17"/>
      <c r="BP2860" s="17"/>
      <c r="BQ2860" s="17"/>
      <c r="BR2860" s="17"/>
      <c r="BS2860" s="17"/>
      <c r="BT2860" s="33"/>
      <c r="BU2860" s="33"/>
    </row>
    <row r="2861" spans="58:73" ht="15">
      <c r="BF2861" s="17"/>
      <c r="BG2861" s="17"/>
      <c r="BH2861" s="17"/>
      <c r="BI2861" s="17"/>
      <c r="BJ2861" s="17"/>
      <c r="BK2861" s="17"/>
      <c r="BL2861" s="33"/>
      <c r="BM2861" s="33"/>
      <c r="BN2861" s="17"/>
      <c r="BO2861" s="17"/>
      <c r="BP2861" s="17"/>
      <c r="BQ2861" s="17"/>
      <c r="BR2861" s="17"/>
      <c r="BS2861" s="17"/>
      <c r="BT2861" s="33"/>
      <c r="BU2861" s="33"/>
    </row>
    <row r="2862" spans="58:73" ht="15">
      <c r="BF2862" s="17"/>
      <c r="BG2862" s="17"/>
      <c r="BH2862" s="17"/>
      <c r="BI2862" s="17"/>
      <c r="BJ2862" s="17"/>
      <c r="BK2862" s="17"/>
      <c r="BL2862" s="33"/>
      <c r="BM2862" s="33"/>
      <c r="BN2862" s="17"/>
      <c r="BO2862" s="17"/>
      <c r="BP2862" s="17"/>
      <c r="BQ2862" s="17"/>
      <c r="BR2862" s="17"/>
      <c r="BS2862" s="17"/>
      <c r="BT2862" s="33"/>
      <c r="BU2862" s="33"/>
    </row>
    <row r="2863" spans="58:73" ht="15">
      <c r="BF2863" s="17"/>
      <c r="BG2863" s="17"/>
      <c r="BH2863" s="17"/>
      <c r="BI2863" s="17"/>
      <c r="BJ2863" s="17"/>
      <c r="BK2863" s="17"/>
      <c r="BL2863" s="33"/>
      <c r="BM2863" s="33"/>
      <c r="BN2863" s="17"/>
      <c r="BO2863" s="17"/>
      <c r="BP2863" s="17"/>
      <c r="BQ2863" s="17"/>
      <c r="BR2863" s="17"/>
      <c r="BS2863" s="17"/>
      <c r="BT2863" s="33"/>
      <c r="BU2863" s="33"/>
    </row>
    <row r="2864" spans="58:73" ht="15">
      <c r="BF2864" s="17"/>
      <c r="BG2864" s="17"/>
      <c r="BH2864" s="17"/>
      <c r="BI2864" s="17"/>
      <c r="BJ2864" s="17"/>
      <c r="BK2864" s="17"/>
      <c r="BL2864" s="33"/>
      <c r="BM2864" s="33"/>
      <c r="BN2864" s="17"/>
      <c r="BO2864" s="17"/>
      <c r="BP2864" s="17"/>
      <c r="BQ2864" s="17"/>
      <c r="BR2864" s="17"/>
      <c r="BS2864" s="17"/>
      <c r="BT2864" s="33"/>
      <c r="BU2864" s="33"/>
    </row>
    <row r="2865" spans="58:73" ht="15">
      <c r="BF2865" s="17"/>
      <c r="BG2865" s="17"/>
      <c r="BH2865" s="17"/>
      <c r="BI2865" s="17"/>
      <c r="BJ2865" s="17"/>
      <c r="BK2865" s="17"/>
      <c r="BL2865" s="33"/>
      <c r="BM2865" s="33"/>
      <c r="BN2865" s="17"/>
      <c r="BO2865" s="17"/>
      <c r="BP2865" s="17"/>
      <c r="BQ2865" s="17"/>
      <c r="BR2865" s="17"/>
      <c r="BS2865" s="17"/>
      <c r="BT2865" s="33"/>
      <c r="BU2865" s="33"/>
    </row>
    <row r="2866" spans="58:73" ht="15">
      <c r="BF2866" s="17"/>
      <c r="BG2866" s="17"/>
      <c r="BH2866" s="17"/>
      <c r="BI2866" s="17"/>
      <c r="BJ2866" s="17"/>
      <c r="BK2866" s="17"/>
      <c r="BL2866" s="33"/>
      <c r="BM2866" s="33"/>
      <c r="BN2866" s="17"/>
      <c r="BO2866" s="17"/>
      <c r="BP2866" s="17"/>
      <c r="BQ2866" s="17"/>
      <c r="BR2866" s="17"/>
      <c r="BS2866" s="17"/>
      <c r="BT2866" s="33"/>
      <c r="BU2866" s="33"/>
    </row>
    <row r="2867" spans="58:73" ht="15">
      <c r="BF2867" s="17"/>
      <c r="BG2867" s="17"/>
      <c r="BH2867" s="17"/>
      <c r="BI2867" s="17"/>
      <c r="BJ2867" s="17"/>
      <c r="BK2867" s="17"/>
      <c r="BL2867" s="33"/>
      <c r="BM2867" s="33"/>
      <c r="BN2867" s="17"/>
      <c r="BO2867" s="17"/>
      <c r="BP2867" s="17"/>
      <c r="BQ2867" s="17"/>
      <c r="BR2867" s="17"/>
      <c r="BS2867" s="17"/>
      <c r="BT2867" s="33"/>
      <c r="BU2867" s="33"/>
    </row>
    <row r="2868" spans="58:73" ht="15">
      <c r="BF2868" s="17"/>
      <c r="BG2868" s="17"/>
      <c r="BH2868" s="17"/>
      <c r="BI2868" s="17"/>
      <c r="BJ2868" s="17"/>
      <c r="BK2868" s="17"/>
      <c r="BL2868" s="33"/>
      <c r="BM2868" s="33"/>
      <c r="BN2868" s="17"/>
      <c r="BO2868" s="17"/>
      <c r="BP2868" s="17"/>
      <c r="BQ2868" s="17"/>
      <c r="BR2868" s="17"/>
      <c r="BS2868" s="17"/>
      <c r="BT2868" s="33"/>
      <c r="BU2868" s="33"/>
    </row>
    <row r="2869" spans="58:73" ht="15">
      <c r="BF2869" s="17"/>
      <c r="BG2869" s="17"/>
      <c r="BH2869" s="17"/>
      <c r="BI2869" s="17"/>
      <c r="BJ2869" s="17"/>
      <c r="BK2869" s="17"/>
      <c r="BL2869" s="33"/>
      <c r="BM2869" s="33"/>
      <c r="BN2869" s="17"/>
      <c r="BO2869" s="17"/>
      <c r="BP2869" s="17"/>
      <c r="BQ2869" s="17"/>
      <c r="BR2869" s="17"/>
      <c r="BS2869" s="17"/>
      <c r="BT2869" s="33"/>
      <c r="BU2869" s="33"/>
    </row>
    <row r="2870" spans="58:73" ht="15">
      <c r="BF2870" s="17"/>
      <c r="BG2870" s="17"/>
      <c r="BH2870" s="17"/>
      <c r="BI2870" s="17"/>
      <c r="BJ2870" s="17"/>
      <c r="BK2870" s="17"/>
      <c r="BL2870" s="33"/>
      <c r="BM2870" s="33"/>
      <c r="BN2870" s="17"/>
      <c r="BO2870" s="17"/>
      <c r="BP2870" s="17"/>
      <c r="BQ2870" s="17"/>
      <c r="BR2870" s="17"/>
      <c r="BS2870" s="17"/>
      <c r="BT2870" s="33"/>
      <c r="BU2870" s="33"/>
    </row>
    <row r="2871" spans="58:73" ht="15">
      <c r="BF2871" s="17"/>
      <c r="BG2871" s="17"/>
      <c r="BH2871" s="17"/>
      <c r="BI2871" s="17"/>
      <c r="BJ2871" s="17"/>
      <c r="BK2871" s="17"/>
      <c r="BL2871" s="33"/>
      <c r="BM2871" s="33"/>
      <c r="BN2871" s="17"/>
      <c r="BO2871" s="17"/>
      <c r="BP2871" s="17"/>
      <c r="BQ2871" s="17"/>
      <c r="BR2871" s="17"/>
      <c r="BS2871" s="17"/>
      <c r="BT2871" s="33"/>
      <c r="BU2871" s="33"/>
    </row>
    <row r="2872" spans="58:73" ht="15">
      <c r="BF2872" s="17"/>
      <c r="BG2872" s="17"/>
      <c r="BH2872" s="17"/>
      <c r="BI2872" s="17"/>
      <c r="BJ2872" s="17"/>
      <c r="BK2872" s="17"/>
      <c r="BL2872" s="33"/>
      <c r="BM2872" s="33"/>
      <c r="BN2872" s="17"/>
      <c r="BO2872" s="17"/>
      <c r="BP2872" s="17"/>
      <c r="BQ2872" s="17"/>
      <c r="BR2872" s="17"/>
      <c r="BS2872" s="17"/>
      <c r="BT2872" s="33"/>
      <c r="BU2872" s="33"/>
    </row>
    <row r="2873" spans="58:73" ht="15">
      <c r="BF2873" s="17"/>
      <c r="BG2873" s="17"/>
      <c r="BH2873" s="17"/>
      <c r="BI2873" s="17"/>
      <c r="BJ2873" s="17"/>
      <c r="BK2873" s="17"/>
      <c r="BL2873" s="33"/>
      <c r="BM2873" s="33"/>
      <c r="BN2873" s="17"/>
      <c r="BO2873" s="17"/>
      <c r="BP2873" s="17"/>
      <c r="BQ2873" s="17"/>
      <c r="BR2873" s="17"/>
      <c r="BS2873" s="17"/>
      <c r="BT2873" s="33"/>
      <c r="BU2873" s="33"/>
    </row>
    <row r="2874" spans="58:73" ht="15">
      <c r="BF2874" s="17"/>
      <c r="BG2874" s="17"/>
      <c r="BH2874" s="17"/>
      <c r="BI2874" s="17"/>
      <c r="BJ2874" s="17"/>
      <c r="BK2874" s="17"/>
      <c r="BL2874" s="33"/>
      <c r="BM2874" s="33"/>
      <c r="BN2874" s="17"/>
      <c r="BO2874" s="17"/>
      <c r="BP2874" s="17"/>
      <c r="BQ2874" s="17"/>
      <c r="BR2874" s="17"/>
      <c r="BS2874" s="17"/>
      <c r="BT2874" s="33"/>
      <c r="BU2874" s="33"/>
    </row>
    <row r="2875" spans="58:73" ht="15">
      <c r="BF2875" s="17"/>
      <c r="BG2875" s="17"/>
      <c r="BH2875" s="17"/>
      <c r="BI2875" s="17"/>
      <c r="BJ2875" s="17"/>
      <c r="BK2875" s="17"/>
      <c r="BL2875" s="33"/>
      <c r="BM2875" s="33"/>
      <c r="BN2875" s="17"/>
      <c r="BO2875" s="17"/>
      <c r="BP2875" s="17"/>
      <c r="BQ2875" s="17"/>
      <c r="BR2875" s="17"/>
      <c r="BS2875" s="17"/>
      <c r="BT2875" s="33"/>
      <c r="BU2875" s="33"/>
    </row>
    <row r="2876" spans="58:73" ht="15">
      <c r="BF2876" s="17"/>
      <c r="BG2876" s="17"/>
      <c r="BH2876" s="17"/>
      <c r="BI2876" s="17"/>
      <c r="BJ2876" s="17"/>
      <c r="BK2876" s="17"/>
      <c r="BL2876" s="33"/>
      <c r="BM2876" s="33"/>
      <c r="BN2876" s="17"/>
      <c r="BO2876" s="17"/>
      <c r="BP2876" s="17"/>
      <c r="BQ2876" s="17"/>
      <c r="BR2876" s="17"/>
      <c r="BS2876" s="17"/>
      <c r="BT2876" s="33"/>
      <c r="BU2876" s="33"/>
    </row>
    <row r="2877" spans="58:73" ht="15">
      <c r="BF2877" s="17"/>
      <c r="BG2877" s="17"/>
      <c r="BH2877" s="17"/>
      <c r="BI2877" s="17"/>
      <c r="BJ2877" s="17"/>
      <c r="BK2877" s="17"/>
      <c r="BL2877" s="33"/>
      <c r="BM2877" s="33"/>
      <c r="BN2877" s="17"/>
      <c r="BO2877" s="17"/>
      <c r="BP2877" s="17"/>
      <c r="BQ2877" s="17"/>
      <c r="BR2877" s="17"/>
      <c r="BS2877" s="17"/>
      <c r="BT2877" s="33"/>
      <c r="BU2877" s="33"/>
    </row>
    <row r="2878" spans="58:73" ht="15">
      <c r="BF2878" s="17"/>
      <c r="BG2878" s="17"/>
      <c r="BH2878" s="17"/>
      <c r="BI2878" s="17"/>
      <c r="BJ2878" s="17"/>
      <c r="BK2878" s="17"/>
      <c r="BL2878" s="33"/>
      <c r="BM2878" s="33"/>
      <c r="BN2878" s="17"/>
      <c r="BO2878" s="17"/>
      <c r="BP2878" s="17"/>
      <c r="BQ2878" s="17"/>
      <c r="BR2878" s="17"/>
      <c r="BS2878" s="17"/>
      <c r="BT2878" s="33"/>
      <c r="BU2878" s="33"/>
    </row>
    <row r="2879" spans="58:73" ht="15">
      <c r="BF2879" s="17"/>
      <c r="BG2879" s="17"/>
      <c r="BH2879" s="17"/>
      <c r="BI2879" s="17"/>
      <c r="BJ2879" s="17"/>
      <c r="BK2879" s="17"/>
      <c r="BL2879" s="33"/>
      <c r="BM2879" s="33"/>
      <c r="BN2879" s="17"/>
      <c r="BO2879" s="17"/>
      <c r="BP2879" s="17"/>
      <c r="BQ2879" s="17"/>
      <c r="BR2879" s="17"/>
      <c r="BS2879" s="17"/>
      <c r="BT2879" s="33"/>
      <c r="BU2879" s="33"/>
    </row>
    <row r="2880" spans="58:73" ht="15">
      <c r="BF2880" s="17"/>
      <c r="BG2880" s="17"/>
      <c r="BH2880" s="17"/>
      <c r="BI2880" s="17"/>
      <c r="BJ2880" s="17"/>
      <c r="BK2880" s="17"/>
      <c r="BL2880" s="33"/>
      <c r="BM2880" s="33"/>
      <c r="BN2880" s="17"/>
      <c r="BO2880" s="17"/>
      <c r="BP2880" s="17"/>
      <c r="BQ2880" s="17"/>
      <c r="BR2880" s="17"/>
      <c r="BS2880" s="17"/>
      <c r="BT2880" s="33"/>
      <c r="BU2880" s="33"/>
    </row>
    <row r="2881" spans="58:73" ht="15">
      <c r="BF2881" s="17"/>
      <c r="BG2881" s="17"/>
      <c r="BH2881" s="17"/>
      <c r="BI2881" s="17"/>
      <c r="BJ2881" s="17"/>
      <c r="BK2881" s="17"/>
      <c r="BL2881" s="33"/>
      <c r="BM2881" s="33"/>
      <c r="BN2881" s="17"/>
      <c r="BO2881" s="17"/>
      <c r="BP2881" s="17"/>
      <c r="BQ2881" s="17"/>
      <c r="BR2881" s="17"/>
      <c r="BS2881" s="17"/>
      <c r="BT2881" s="33"/>
      <c r="BU2881" s="33"/>
    </row>
    <row r="2882" spans="58:73" ht="15">
      <c r="BF2882" s="17"/>
      <c r="BG2882" s="17"/>
      <c r="BH2882" s="17"/>
      <c r="BI2882" s="17"/>
      <c r="BJ2882" s="17"/>
      <c r="BK2882" s="17"/>
      <c r="BL2882" s="33"/>
      <c r="BM2882" s="33"/>
      <c r="BN2882" s="17"/>
      <c r="BO2882" s="17"/>
      <c r="BP2882" s="17"/>
      <c r="BQ2882" s="17"/>
      <c r="BR2882" s="17"/>
      <c r="BS2882" s="17"/>
      <c r="BT2882" s="33"/>
      <c r="BU2882" s="33"/>
    </row>
    <row r="2883" spans="58:73" ht="15">
      <c r="BF2883" s="17"/>
      <c r="BG2883" s="17"/>
      <c r="BH2883" s="17"/>
      <c r="BI2883" s="17"/>
      <c r="BJ2883" s="17"/>
      <c r="BK2883" s="17"/>
      <c r="BL2883" s="33"/>
      <c r="BM2883" s="33"/>
      <c r="BN2883" s="17"/>
      <c r="BO2883" s="17"/>
      <c r="BP2883" s="17"/>
      <c r="BQ2883" s="17"/>
      <c r="BR2883" s="17"/>
      <c r="BS2883" s="17"/>
      <c r="BT2883" s="33"/>
      <c r="BU2883" s="33"/>
    </row>
    <row r="2884" spans="58:73" ht="15">
      <c r="BF2884" s="17"/>
      <c r="BG2884" s="17"/>
      <c r="BH2884" s="17"/>
      <c r="BI2884" s="17"/>
      <c r="BJ2884" s="17"/>
      <c r="BK2884" s="17"/>
      <c r="BL2884" s="33"/>
      <c r="BM2884" s="33"/>
      <c r="BN2884" s="17"/>
      <c r="BO2884" s="17"/>
      <c r="BP2884" s="17"/>
      <c r="BQ2884" s="17"/>
      <c r="BR2884" s="17"/>
      <c r="BS2884" s="17"/>
      <c r="BT2884" s="33"/>
      <c r="BU2884" s="33"/>
    </row>
    <row r="2885" spans="58:73" ht="15">
      <c r="BF2885" s="17"/>
      <c r="BG2885" s="17"/>
      <c r="BH2885" s="17"/>
      <c r="BI2885" s="17"/>
      <c r="BJ2885" s="17"/>
      <c r="BK2885" s="17"/>
      <c r="BL2885" s="33"/>
      <c r="BM2885" s="33"/>
      <c r="BN2885" s="17"/>
      <c r="BO2885" s="17"/>
      <c r="BP2885" s="17"/>
      <c r="BQ2885" s="17"/>
      <c r="BR2885" s="17"/>
      <c r="BS2885" s="17"/>
      <c r="BT2885" s="33"/>
      <c r="BU2885" s="33"/>
    </row>
    <row r="2886" spans="58:73" ht="15">
      <c r="BF2886" s="17"/>
      <c r="BG2886" s="17"/>
      <c r="BH2886" s="17"/>
      <c r="BI2886" s="17"/>
      <c r="BJ2886" s="17"/>
      <c r="BK2886" s="17"/>
      <c r="BL2886" s="33"/>
      <c r="BM2886" s="33"/>
      <c r="BN2886" s="17"/>
      <c r="BO2886" s="17"/>
      <c r="BP2886" s="17"/>
      <c r="BQ2886" s="17"/>
      <c r="BR2886" s="17"/>
      <c r="BS2886" s="17"/>
      <c r="BT2886" s="33"/>
      <c r="BU2886" s="33"/>
    </row>
    <row r="2887" spans="58:73" ht="15">
      <c r="BF2887" s="17"/>
      <c r="BG2887" s="17"/>
      <c r="BH2887" s="17"/>
      <c r="BI2887" s="17"/>
      <c r="BJ2887" s="17"/>
      <c r="BK2887" s="17"/>
      <c r="BL2887" s="33"/>
      <c r="BM2887" s="33"/>
      <c r="BN2887" s="17"/>
      <c r="BO2887" s="17"/>
      <c r="BP2887" s="17"/>
      <c r="BQ2887" s="17"/>
      <c r="BR2887" s="17"/>
      <c r="BS2887" s="17"/>
      <c r="BT2887" s="33"/>
      <c r="BU2887" s="33"/>
    </row>
    <row r="2888" spans="58:73" ht="15">
      <c r="BF2888" s="17"/>
      <c r="BG2888" s="17"/>
      <c r="BH2888" s="17"/>
      <c r="BI2888" s="17"/>
      <c r="BJ2888" s="17"/>
      <c r="BK2888" s="17"/>
      <c r="BL2888" s="33"/>
      <c r="BM2888" s="33"/>
      <c r="BN2888" s="17"/>
      <c r="BO2888" s="17"/>
      <c r="BP2888" s="17"/>
      <c r="BQ2888" s="17"/>
      <c r="BR2888" s="17"/>
      <c r="BS2888" s="17"/>
      <c r="BT2888" s="33"/>
      <c r="BU2888" s="33"/>
    </row>
    <row r="2889" spans="58:73" ht="15">
      <c r="BF2889" s="17"/>
      <c r="BG2889" s="17"/>
      <c r="BH2889" s="17"/>
      <c r="BI2889" s="17"/>
      <c r="BJ2889" s="17"/>
      <c r="BK2889" s="17"/>
      <c r="BL2889" s="33"/>
      <c r="BM2889" s="33"/>
      <c r="BN2889" s="17"/>
      <c r="BO2889" s="17"/>
      <c r="BP2889" s="17"/>
      <c r="BQ2889" s="17"/>
      <c r="BR2889" s="17"/>
      <c r="BS2889" s="17"/>
      <c r="BT2889" s="33"/>
      <c r="BU2889" s="33"/>
    </row>
    <row r="2890" spans="58:73" ht="15">
      <c r="BF2890" s="17"/>
      <c r="BG2890" s="17"/>
      <c r="BH2890" s="17"/>
      <c r="BI2890" s="17"/>
      <c r="BJ2890" s="17"/>
      <c r="BK2890" s="17"/>
      <c r="BL2890" s="33"/>
      <c r="BM2890" s="33"/>
      <c r="BN2890" s="17"/>
      <c r="BO2890" s="17"/>
      <c r="BP2890" s="17"/>
      <c r="BQ2890" s="17"/>
      <c r="BR2890" s="17"/>
      <c r="BS2890" s="17"/>
      <c r="BT2890" s="33"/>
      <c r="BU2890" s="33"/>
    </row>
    <row r="2891" spans="58:73" ht="15">
      <c r="BF2891" s="17"/>
      <c r="BG2891" s="17"/>
      <c r="BH2891" s="17"/>
      <c r="BI2891" s="17"/>
      <c r="BJ2891" s="17"/>
      <c r="BK2891" s="17"/>
      <c r="BL2891" s="33"/>
      <c r="BM2891" s="33"/>
      <c r="BN2891" s="17"/>
      <c r="BO2891" s="17"/>
      <c r="BP2891" s="17"/>
      <c r="BQ2891" s="17"/>
      <c r="BR2891" s="17"/>
      <c r="BS2891" s="17"/>
      <c r="BT2891" s="33"/>
      <c r="BU2891" s="33"/>
    </row>
    <row r="2892" spans="58:73" ht="15">
      <c r="BF2892" s="17"/>
      <c r="BG2892" s="17"/>
      <c r="BH2892" s="17"/>
      <c r="BI2892" s="17"/>
      <c r="BJ2892" s="17"/>
      <c r="BK2892" s="17"/>
      <c r="BL2892" s="33"/>
      <c r="BM2892" s="33"/>
      <c r="BN2892" s="17"/>
      <c r="BO2892" s="17"/>
      <c r="BP2892" s="17"/>
      <c r="BQ2892" s="17"/>
      <c r="BR2892" s="17"/>
      <c r="BS2892" s="17"/>
      <c r="BT2892" s="33"/>
      <c r="BU2892" s="33"/>
    </row>
    <row r="2893" spans="58:73" ht="15">
      <c r="BF2893" s="17"/>
      <c r="BG2893" s="17"/>
      <c r="BH2893" s="17"/>
      <c r="BI2893" s="17"/>
      <c r="BJ2893" s="17"/>
      <c r="BK2893" s="17"/>
      <c r="BL2893" s="33"/>
      <c r="BM2893" s="33"/>
      <c r="BN2893" s="17"/>
      <c r="BO2893" s="17"/>
      <c r="BP2893" s="17"/>
      <c r="BQ2893" s="17"/>
      <c r="BR2893" s="17"/>
      <c r="BS2893" s="17"/>
      <c r="BT2893" s="33"/>
      <c r="BU2893" s="33"/>
    </row>
    <row r="2894" spans="58:73" ht="15">
      <c r="BF2894" s="17"/>
      <c r="BG2894" s="17"/>
      <c r="BH2894" s="17"/>
      <c r="BI2894" s="17"/>
      <c r="BJ2894" s="17"/>
      <c r="BK2894" s="17"/>
      <c r="BL2894" s="33"/>
      <c r="BM2894" s="33"/>
      <c r="BN2894" s="17"/>
      <c r="BO2894" s="17"/>
      <c r="BP2894" s="17"/>
      <c r="BQ2894" s="17"/>
      <c r="BR2894" s="17"/>
      <c r="BS2894" s="17"/>
      <c r="BT2894" s="33"/>
      <c r="BU2894" s="33"/>
    </row>
    <row r="2895" spans="58:73" ht="15">
      <c r="BF2895" s="17"/>
      <c r="BG2895" s="17"/>
      <c r="BH2895" s="17"/>
      <c r="BI2895" s="17"/>
      <c r="BJ2895" s="17"/>
      <c r="BK2895" s="17"/>
      <c r="BL2895" s="33"/>
      <c r="BM2895" s="33"/>
      <c r="BN2895" s="17"/>
      <c r="BO2895" s="17"/>
      <c r="BP2895" s="17"/>
      <c r="BQ2895" s="17"/>
      <c r="BR2895" s="17"/>
      <c r="BS2895" s="17"/>
      <c r="BT2895" s="33"/>
      <c r="BU2895" s="33"/>
    </row>
    <row r="2896" spans="58:73" ht="15">
      <c r="BF2896" s="17"/>
      <c r="BG2896" s="17"/>
      <c r="BH2896" s="17"/>
      <c r="BI2896" s="17"/>
      <c r="BJ2896" s="17"/>
      <c r="BK2896" s="17"/>
      <c r="BL2896" s="33"/>
      <c r="BM2896" s="33"/>
      <c r="BN2896" s="17"/>
      <c r="BO2896" s="17"/>
      <c r="BP2896" s="17"/>
      <c r="BQ2896" s="17"/>
      <c r="BR2896" s="17"/>
      <c r="BS2896" s="17"/>
      <c r="BT2896" s="33"/>
      <c r="BU2896" s="33"/>
    </row>
    <row r="2897" spans="58:73" ht="15">
      <c r="BF2897" s="17"/>
      <c r="BG2897" s="17"/>
      <c r="BH2897" s="17"/>
      <c r="BI2897" s="17"/>
      <c r="BJ2897" s="17"/>
      <c r="BK2897" s="17"/>
      <c r="BL2897" s="33"/>
      <c r="BM2897" s="33"/>
      <c r="BN2897" s="17"/>
      <c r="BO2897" s="17"/>
      <c r="BP2897" s="17"/>
      <c r="BQ2897" s="17"/>
      <c r="BR2897" s="17"/>
      <c r="BS2897" s="17"/>
      <c r="BT2897" s="33"/>
      <c r="BU2897" s="33"/>
    </row>
    <row r="2898" spans="58:73" ht="15">
      <c r="BF2898" s="17"/>
      <c r="BG2898" s="17"/>
      <c r="BH2898" s="17"/>
      <c r="BI2898" s="17"/>
      <c r="BJ2898" s="17"/>
      <c r="BK2898" s="17"/>
      <c r="BL2898" s="33"/>
      <c r="BM2898" s="33"/>
      <c r="BN2898" s="17"/>
      <c r="BO2898" s="17"/>
      <c r="BP2898" s="17"/>
      <c r="BQ2898" s="17"/>
      <c r="BR2898" s="17"/>
      <c r="BS2898" s="17"/>
      <c r="BT2898" s="33"/>
      <c r="BU2898" s="33"/>
    </row>
    <row r="2899" spans="58:73" ht="15">
      <c r="BF2899" s="17"/>
      <c r="BG2899" s="17"/>
      <c r="BH2899" s="17"/>
      <c r="BI2899" s="17"/>
      <c r="BJ2899" s="17"/>
      <c r="BK2899" s="17"/>
      <c r="BL2899" s="33"/>
      <c r="BM2899" s="33"/>
      <c r="BN2899" s="17"/>
      <c r="BO2899" s="17"/>
      <c r="BP2899" s="17"/>
      <c r="BQ2899" s="17"/>
      <c r="BR2899" s="17"/>
      <c r="BS2899" s="17"/>
      <c r="BT2899" s="33"/>
      <c r="BU2899" s="33"/>
    </row>
    <row r="2900" spans="58:73" ht="15">
      <c r="BF2900" s="17"/>
      <c r="BG2900" s="17"/>
      <c r="BH2900" s="17"/>
      <c r="BI2900" s="17"/>
      <c r="BJ2900" s="17"/>
      <c r="BK2900" s="17"/>
      <c r="BL2900" s="33"/>
      <c r="BM2900" s="33"/>
      <c r="BN2900" s="17"/>
      <c r="BO2900" s="17"/>
      <c r="BP2900" s="17"/>
      <c r="BQ2900" s="17"/>
      <c r="BR2900" s="17"/>
      <c r="BS2900" s="17"/>
      <c r="BT2900" s="33"/>
      <c r="BU2900" s="33"/>
    </row>
    <row r="2901" spans="58:73" ht="15">
      <c r="BF2901" s="17"/>
      <c r="BG2901" s="17"/>
      <c r="BH2901" s="17"/>
      <c r="BI2901" s="17"/>
      <c r="BJ2901" s="17"/>
      <c r="BK2901" s="17"/>
      <c r="BL2901" s="33"/>
      <c r="BM2901" s="33"/>
      <c r="BN2901" s="17"/>
      <c r="BO2901" s="17"/>
      <c r="BP2901" s="17"/>
      <c r="BQ2901" s="17"/>
      <c r="BR2901" s="17"/>
      <c r="BS2901" s="17"/>
      <c r="BT2901" s="33"/>
      <c r="BU2901" s="33"/>
    </row>
    <row r="2902" spans="58:73" ht="15">
      <c r="BF2902" s="17"/>
      <c r="BG2902" s="17"/>
      <c r="BH2902" s="17"/>
      <c r="BI2902" s="17"/>
      <c r="BJ2902" s="17"/>
      <c r="BK2902" s="17"/>
      <c r="BL2902" s="33"/>
      <c r="BM2902" s="33"/>
      <c r="BN2902" s="17"/>
      <c r="BO2902" s="17"/>
      <c r="BP2902" s="17"/>
      <c r="BQ2902" s="17"/>
      <c r="BR2902" s="17"/>
      <c r="BS2902" s="17"/>
      <c r="BT2902" s="33"/>
      <c r="BU2902" s="33"/>
    </row>
    <row r="2903" spans="58:73" ht="15">
      <c r="BF2903" s="17"/>
      <c r="BG2903" s="17"/>
      <c r="BH2903" s="17"/>
      <c r="BI2903" s="17"/>
      <c r="BJ2903" s="17"/>
      <c r="BK2903" s="17"/>
      <c r="BL2903" s="33"/>
      <c r="BM2903" s="33"/>
      <c r="BN2903" s="17"/>
      <c r="BO2903" s="17"/>
      <c r="BP2903" s="17"/>
      <c r="BQ2903" s="17"/>
      <c r="BR2903" s="17"/>
      <c r="BS2903" s="17"/>
      <c r="BT2903" s="33"/>
      <c r="BU2903" s="33"/>
    </row>
    <row r="2904" spans="58:73" ht="15">
      <c r="BF2904" s="17"/>
      <c r="BG2904" s="17"/>
      <c r="BH2904" s="17"/>
      <c r="BI2904" s="17"/>
      <c r="BJ2904" s="17"/>
      <c r="BK2904" s="17"/>
      <c r="BL2904" s="33"/>
      <c r="BM2904" s="33"/>
      <c r="BN2904" s="17"/>
      <c r="BO2904" s="17"/>
      <c r="BP2904" s="17"/>
      <c r="BQ2904" s="17"/>
      <c r="BR2904" s="17"/>
      <c r="BS2904" s="17"/>
      <c r="BT2904" s="33"/>
      <c r="BU2904" s="33"/>
    </row>
    <row r="2905" spans="58:73" ht="15">
      <c r="BF2905" s="17"/>
      <c r="BG2905" s="17"/>
      <c r="BH2905" s="17"/>
      <c r="BI2905" s="17"/>
      <c r="BJ2905" s="17"/>
      <c r="BK2905" s="17"/>
      <c r="BL2905" s="33"/>
      <c r="BM2905" s="33"/>
      <c r="BN2905" s="17"/>
      <c r="BO2905" s="17"/>
      <c r="BP2905" s="17"/>
      <c r="BQ2905" s="17"/>
      <c r="BR2905" s="17"/>
      <c r="BS2905" s="17"/>
      <c r="BT2905" s="33"/>
      <c r="BU2905" s="33"/>
    </row>
    <row r="2906" spans="58:73" ht="15">
      <c r="BF2906" s="17"/>
      <c r="BG2906" s="17"/>
      <c r="BH2906" s="17"/>
      <c r="BI2906" s="17"/>
      <c r="BJ2906" s="17"/>
      <c r="BK2906" s="17"/>
      <c r="BL2906" s="33"/>
      <c r="BM2906" s="33"/>
      <c r="BN2906" s="17"/>
      <c r="BO2906" s="17"/>
      <c r="BP2906" s="17"/>
      <c r="BQ2906" s="17"/>
      <c r="BR2906" s="17"/>
      <c r="BS2906" s="17"/>
      <c r="BT2906" s="33"/>
      <c r="BU2906" s="33"/>
    </row>
    <row r="2907" spans="58:73" ht="15">
      <c r="BF2907" s="17"/>
      <c r="BG2907" s="17"/>
      <c r="BH2907" s="17"/>
      <c r="BI2907" s="17"/>
      <c r="BJ2907" s="17"/>
      <c r="BK2907" s="17"/>
      <c r="BL2907" s="33"/>
      <c r="BM2907" s="33"/>
      <c r="BN2907" s="17"/>
      <c r="BO2907" s="17"/>
      <c r="BP2907" s="17"/>
      <c r="BQ2907" s="17"/>
      <c r="BR2907" s="17"/>
      <c r="BS2907" s="17"/>
      <c r="BT2907" s="33"/>
      <c r="BU2907" s="33"/>
    </row>
    <row r="2908" spans="58:73" ht="15">
      <c r="BF2908" s="17"/>
      <c r="BG2908" s="17"/>
      <c r="BH2908" s="17"/>
      <c r="BI2908" s="17"/>
      <c r="BJ2908" s="17"/>
      <c r="BK2908" s="17"/>
      <c r="BL2908" s="33"/>
      <c r="BM2908" s="33"/>
      <c r="BN2908" s="17"/>
      <c r="BO2908" s="17"/>
      <c r="BP2908" s="17"/>
      <c r="BQ2908" s="17"/>
      <c r="BR2908" s="17"/>
      <c r="BS2908" s="17"/>
      <c r="BT2908" s="33"/>
      <c r="BU2908" s="33"/>
    </row>
    <row r="2909" spans="58:73" ht="15">
      <c r="BF2909" s="17"/>
      <c r="BG2909" s="17"/>
      <c r="BH2909" s="17"/>
      <c r="BI2909" s="17"/>
      <c r="BJ2909" s="17"/>
      <c r="BK2909" s="17"/>
      <c r="BL2909" s="33"/>
      <c r="BM2909" s="33"/>
      <c r="BN2909" s="17"/>
      <c r="BO2909" s="17"/>
      <c r="BP2909" s="17"/>
      <c r="BQ2909" s="17"/>
      <c r="BR2909" s="17"/>
      <c r="BS2909" s="17"/>
      <c r="BT2909" s="33"/>
      <c r="BU2909" s="33"/>
    </row>
    <row r="2910" spans="58:73" ht="15">
      <c r="BF2910" s="17"/>
      <c r="BG2910" s="17"/>
      <c r="BH2910" s="17"/>
      <c r="BI2910" s="17"/>
      <c r="BJ2910" s="17"/>
      <c r="BK2910" s="17"/>
      <c r="BL2910" s="33"/>
      <c r="BM2910" s="33"/>
      <c r="BN2910" s="17"/>
      <c r="BO2910" s="17"/>
      <c r="BP2910" s="17"/>
      <c r="BQ2910" s="17"/>
      <c r="BR2910" s="17"/>
      <c r="BS2910" s="17"/>
      <c r="BT2910" s="33"/>
      <c r="BU2910" s="33"/>
    </row>
    <row r="2911" spans="58:73" ht="15">
      <c r="BF2911" s="17"/>
      <c r="BG2911" s="17"/>
      <c r="BH2911" s="17"/>
      <c r="BI2911" s="17"/>
      <c r="BJ2911" s="17"/>
      <c r="BK2911" s="17"/>
      <c r="BL2911" s="33"/>
      <c r="BM2911" s="33"/>
      <c r="BN2911" s="17"/>
      <c r="BO2911" s="17"/>
      <c r="BP2911" s="17"/>
      <c r="BQ2911" s="17"/>
      <c r="BR2911" s="17"/>
      <c r="BS2911" s="17"/>
      <c r="BT2911" s="33"/>
      <c r="BU2911" s="33"/>
    </row>
    <row r="2912" spans="58:73" ht="15">
      <c r="BF2912" s="17"/>
      <c r="BG2912" s="17"/>
      <c r="BH2912" s="17"/>
      <c r="BI2912" s="17"/>
      <c r="BJ2912" s="17"/>
      <c r="BK2912" s="17"/>
      <c r="BL2912" s="33"/>
      <c r="BM2912" s="33"/>
      <c r="BN2912" s="17"/>
      <c r="BO2912" s="17"/>
      <c r="BP2912" s="17"/>
      <c r="BQ2912" s="17"/>
      <c r="BR2912" s="17"/>
      <c r="BS2912" s="17"/>
      <c r="BT2912" s="33"/>
      <c r="BU2912" s="33"/>
    </row>
    <row r="2913" spans="58:73" ht="15">
      <c r="BF2913" s="17"/>
      <c r="BG2913" s="17"/>
      <c r="BH2913" s="17"/>
      <c r="BI2913" s="17"/>
      <c r="BJ2913" s="17"/>
      <c r="BK2913" s="17"/>
      <c r="BL2913" s="33"/>
      <c r="BM2913" s="33"/>
      <c r="BN2913" s="17"/>
      <c r="BO2913" s="17"/>
      <c r="BP2913" s="17"/>
      <c r="BQ2913" s="17"/>
      <c r="BR2913" s="17"/>
      <c r="BS2913" s="17"/>
      <c r="BT2913" s="33"/>
      <c r="BU2913" s="33"/>
    </row>
    <row r="2914" spans="58:73" ht="15">
      <c r="BF2914" s="17"/>
      <c r="BG2914" s="17"/>
      <c r="BH2914" s="17"/>
      <c r="BI2914" s="17"/>
      <c r="BJ2914" s="17"/>
      <c r="BK2914" s="17"/>
      <c r="BL2914" s="33"/>
      <c r="BM2914" s="33"/>
      <c r="BN2914" s="17"/>
      <c r="BO2914" s="17"/>
      <c r="BP2914" s="17"/>
      <c r="BQ2914" s="17"/>
      <c r="BR2914" s="17"/>
      <c r="BS2914" s="17"/>
      <c r="BT2914" s="33"/>
      <c r="BU2914" s="33"/>
    </row>
    <row r="2915" spans="58:73" ht="15">
      <c r="BF2915" s="17"/>
      <c r="BG2915" s="17"/>
      <c r="BH2915" s="17"/>
      <c r="BI2915" s="17"/>
      <c r="BJ2915" s="17"/>
      <c r="BK2915" s="17"/>
      <c r="BL2915" s="33"/>
      <c r="BM2915" s="33"/>
      <c r="BN2915" s="17"/>
      <c r="BO2915" s="17"/>
      <c r="BP2915" s="17"/>
      <c r="BQ2915" s="17"/>
      <c r="BR2915" s="17"/>
      <c r="BS2915" s="17"/>
      <c r="BT2915" s="33"/>
      <c r="BU2915" s="33"/>
    </row>
    <row r="2916" spans="58:73" ht="15">
      <c r="BF2916" s="17"/>
      <c r="BG2916" s="17"/>
      <c r="BH2916" s="17"/>
      <c r="BI2916" s="17"/>
      <c r="BJ2916" s="17"/>
      <c r="BK2916" s="17"/>
      <c r="BL2916" s="33"/>
      <c r="BM2916" s="33"/>
      <c r="BN2916" s="17"/>
      <c r="BO2916" s="17"/>
      <c r="BP2916" s="17"/>
      <c r="BQ2916" s="17"/>
      <c r="BR2916" s="17"/>
      <c r="BS2916" s="17"/>
      <c r="BT2916" s="33"/>
      <c r="BU2916" s="33"/>
    </row>
    <row r="2917" spans="58:73" ht="15">
      <c r="BF2917" s="17"/>
      <c r="BG2917" s="17"/>
      <c r="BH2917" s="17"/>
      <c r="BI2917" s="17"/>
      <c r="BJ2917" s="17"/>
      <c r="BK2917" s="17"/>
      <c r="BL2917" s="33"/>
      <c r="BM2917" s="33"/>
      <c r="BN2917" s="17"/>
      <c r="BO2917" s="17"/>
      <c r="BP2917" s="17"/>
      <c r="BQ2917" s="17"/>
      <c r="BR2917" s="17"/>
      <c r="BS2917" s="17"/>
      <c r="BT2917" s="33"/>
      <c r="BU2917" s="33"/>
    </row>
    <row r="2918" spans="58:73" ht="15">
      <c r="BF2918" s="17"/>
      <c r="BG2918" s="17"/>
      <c r="BH2918" s="17"/>
      <c r="BI2918" s="17"/>
      <c r="BJ2918" s="17"/>
      <c r="BK2918" s="17"/>
      <c r="BL2918" s="33"/>
      <c r="BM2918" s="33"/>
      <c r="BN2918" s="17"/>
      <c r="BO2918" s="17"/>
      <c r="BP2918" s="17"/>
      <c r="BQ2918" s="17"/>
      <c r="BR2918" s="17"/>
      <c r="BS2918" s="17"/>
      <c r="BT2918" s="33"/>
      <c r="BU2918" s="33"/>
    </row>
    <row r="2919" spans="58:73" ht="15">
      <c r="BF2919" s="17"/>
      <c r="BG2919" s="17"/>
      <c r="BH2919" s="17"/>
      <c r="BI2919" s="17"/>
      <c r="BJ2919" s="17"/>
      <c r="BK2919" s="17"/>
      <c r="BL2919" s="33"/>
      <c r="BM2919" s="33"/>
      <c r="BN2919" s="17"/>
      <c r="BO2919" s="17"/>
      <c r="BP2919" s="17"/>
      <c r="BQ2919" s="17"/>
      <c r="BR2919" s="17"/>
      <c r="BS2919" s="17"/>
      <c r="BT2919" s="33"/>
      <c r="BU2919" s="33"/>
    </row>
    <row r="2920" spans="58:73" ht="15">
      <c r="BF2920" s="17"/>
      <c r="BG2920" s="17"/>
      <c r="BH2920" s="17"/>
      <c r="BI2920" s="17"/>
      <c r="BJ2920" s="17"/>
      <c r="BK2920" s="17"/>
      <c r="BL2920" s="33"/>
      <c r="BM2920" s="33"/>
      <c r="BN2920" s="17"/>
      <c r="BO2920" s="17"/>
      <c r="BP2920" s="17"/>
      <c r="BQ2920" s="17"/>
      <c r="BR2920" s="17"/>
      <c r="BS2920" s="17"/>
      <c r="BT2920" s="33"/>
      <c r="BU2920" s="33"/>
    </row>
    <row r="2921" spans="58:73" ht="15">
      <c r="BF2921" s="17"/>
      <c r="BG2921" s="17"/>
      <c r="BH2921" s="17"/>
      <c r="BI2921" s="17"/>
      <c r="BJ2921" s="17"/>
      <c r="BK2921" s="17"/>
      <c r="BL2921" s="33"/>
      <c r="BM2921" s="33"/>
      <c r="BN2921" s="17"/>
      <c r="BO2921" s="17"/>
      <c r="BP2921" s="17"/>
      <c r="BQ2921" s="17"/>
      <c r="BR2921" s="17"/>
      <c r="BS2921" s="17"/>
      <c r="BT2921" s="33"/>
      <c r="BU2921" s="33"/>
    </row>
    <row r="2922" spans="58:73" ht="15">
      <c r="BF2922" s="17"/>
      <c r="BG2922" s="17"/>
      <c r="BH2922" s="17"/>
      <c r="BI2922" s="17"/>
      <c r="BJ2922" s="17"/>
      <c r="BK2922" s="17"/>
      <c r="BL2922" s="33"/>
      <c r="BM2922" s="33"/>
      <c r="BN2922" s="17"/>
      <c r="BO2922" s="17"/>
      <c r="BP2922" s="17"/>
      <c r="BQ2922" s="17"/>
      <c r="BR2922" s="17"/>
      <c r="BS2922" s="17"/>
      <c r="BT2922" s="33"/>
      <c r="BU2922" s="33"/>
    </row>
    <row r="2923" spans="58:73" ht="15">
      <c r="BF2923" s="17"/>
      <c r="BG2923" s="17"/>
      <c r="BH2923" s="17"/>
      <c r="BI2923" s="17"/>
      <c r="BJ2923" s="17"/>
      <c r="BK2923" s="17"/>
      <c r="BL2923" s="33"/>
      <c r="BM2923" s="33"/>
      <c r="BN2923" s="17"/>
      <c r="BO2923" s="17"/>
      <c r="BP2923" s="17"/>
      <c r="BQ2923" s="17"/>
      <c r="BR2923" s="17"/>
      <c r="BS2923" s="17"/>
      <c r="BT2923" s="33"/>
      <c r="BU2923" s="33"/>
    </row>
    <row r="2924" spans="58:73" ht="15">
      <c r="BF2924" s="17"/>
      <c r="BG2924" s="17"/>
      <c r="BH2924" s="17"/>
      <c r="BI2924" s="17"/>
      <c r="BJ2924" s="17"/>
      <c r="BK2924" s="17"/>
      <c r="BL2924" s="33"/>
      <c r="BM2924" s="33"/>
      <c r="BN2924" s="17"/>
      <c r="BO2924" s="17"/>
      <c r="BP2924" s="17"/>
      <c r="BQ2924" s="17"/>
      <c r="BR2924" s="17"/>
      <c r="BS2924" s="17"/>
      <c r="BT2924" s="33"/>
      <c r="BU2924" s="33"/>
    </row>
    <row r="2925" spans="58:73" ht="15">
      <c r="BF2925" s="17"/>
      <c r="BG2925" s="17"/>
      <c r="BH2925" s="17"/>
      <c r="BI2925" s="17"/>
      <c r="BJ2925" s="17"/>
      <c r="BK2925" s="17"/>
      <c r="BL2925" s="33"/>
      <c r="BM2925" s="33"/>
      <c r="BN2925" s="17"/>
      <c r="BO2925" s="17"/>
      <c r="BP2925" s="17"/>
      <c r="BQ2925" s="17"/>
      <c r="BR2925" s="17"/>
      <c r="BS2925" s="17"/>
      <c r="BT2925" s="33"/>
      <c r="BU2925" s="33"/>
    </row>
    <row r="2926" spans="58:73" ht="15">
      <c r="BF2926" s="17"/>
      <c r="BG2926" s="17"/>
      <c r="BH2926" s="17"/>
      <c r="BI2926" s="17"/>
      <c r="BJ2926" s="17"/>
      <c r="BK2926" s="17"/>
      <c r="BL2926" s="33"/>
      <c r="BM2926" s="33"/>
      <c r="BN2926" s="17"/>
      <c r="BO2926" s="17"/>
      <c r="BP2926" s="17"/>
      <c r="BQ2926" s="17"/>
      <c r="BR2926" s="17"/>
      <c r="BS2926" s="17"/>
      <c r="BT2926" s="33"/>
      <c r="BU2926" s="33"/>
    </row>
    <row r="2927" spans="58:73" ht="15">
      <c r="BF2927" s="17"/>
      <c r="BG2927" s="17"/>
      <c r="BH2927" s="17"/>
      <c r="BI2927" s="17"/>
      <c r="BJ2927" s="17"/>
      <c r="BK2927" s="17"/>
      <c r="BL2927" s="33"/>
      <c r="BM2927" s="33"/>
      <c r="BN2927" s="17"/>
      <c r="BO2927" s="17"/>
      <c r="BP2927" s="17"/>
      <c r="BQ2927" s="17"/>
      <c r="BR2927" s="17"/>
      <c r="BS2927" s="17"/>
      <c r="BT2927" s="33"/>
      <c r="BU2927" s="33"/>
    </row>
    <row r="2928" spans="58:73" ht="15">
      <c r="BF2928" s="17"/>
      <c r="BG2928" s="17"/>
      <c r="BH2928" s="17"/>
      <c r="BI2928" s="17"/>
      <c r="BJ2928" s="17"/>
      <c r="BK2928" s="17"/>
      <c r="BL2928" s="33"/>
      <c r="BM2928" s="33"/>
      <c r="BN2928" s="17"/>
      <c r="BO2928" s="17"/>
      <c r="BP2928" s="17"/>
      <c r="BQ2928" s="17"/>
      <c r="BR2928" s="17"/>
      <c r="BS2928" s="17"/>
      <c r="BT2928" s="33"/>
      <c r="BU2928" s="33"/>
    </row>
    <row r="2929" spans="58:73" ht="15">
      <c r="BF2929" s="17"/>
      <c r="BG2929" s="17"/>
      <c r="BH2929" s="17"/>
      <c r="BI2929" s="17"/>
      <c r="BJ2929" s="17"/>
      <c r="BK2929" s="17"/>
      <c r="BL2929" s="33"/>
      <c r="BM2929" s="33"/>
      <c r="BN2929" s="17"/>
      <c r="BO2929" s="17"/>
      <c r="BP2929" s="17"/>
      <c r="BQ2929" s="17"/>
      <c r="BR2929" s="17"/>
      <c r="BS2929" s="17"/>
      <c r="BT2929" s="33"/>
      <c r="BU2929" s="33"/>
    </row>
    <row r="2930" spans="58:73" ht="15">
      <c r="BF2930" s="17"/>
      <c r="BG2930" s="17"/>
      <c r="BH2930" s="17"/>
      <c r="BI2930" s="17"/>
      <c r="BJ2930" s="17"/>
      <c r="BK2930" s="17"/>
      <c r="BL2930" s="33"/>
      <c r="BM2930" s="33"/>
      <c r="BN2930" s="17"/>
      <c r="BO2930" s="17"/>
      <c r="BP2930" s="17"/>
      <c r="BQ2930" s="17"/>
      <c r="BR2930" s="17"/>
      <c r="BS2930" s="17"/>
      <c r="BT2930" s="33"/>
      <c r="BU2930" s="33"/>
    </row>
    <row r="2931" spans="58:73" ht="15">
      <c r="BF2931" s="17"/>
      <c r="BG2931" s="17"/>
      <c r="BH2931" s="17"/>
      <c r="BI2931" s="17"/>
      <c r="BJ2931" s="17"/>
      <c r="BK2931" s="17"/>
      <c r="BL2931" s="33"/>
      <c r="BM2931" s="33"/>
      <c r="BN2931" s="17"/>
      <c r="BO2931" s="17"/>
      <c r="BP2931" s="17"/>
      <c r="BQ2931" s="17"/>
      <c r="BR2931" s="17"/>
      <c r="BS2931" s="17"/>
      <c r="BT2931" s="33"/>
      <c r="BU2931" s="33"/>
    </row>
    <row r="2932" spans="58:73" ht="15">
      <c r="BF2932" s="17"/>
      <c r="BG2932" s="17"/>
      <c r="BH2932" s="17"/>
      <c r="BI2932" s="17"/>
      <c r="BJ2932" s="17"/>
      <c r="BK2932" s="17"/>
      <c r="BL2932" s="33"/>
      <c r="BM2932" s="33"/>
      <c r="BN2932" s="17"/>
      <c r="BO2932" s="17"/>
      <c r="BP2932" s="17"/>
      <c r="BQ2932" s="17"/>
      <c r="BR2932" s="17"/>
      <c r="BS2932" s="17"/>
      <c r="BT2932" s="33"/>
      <c r="BU2932" s="33"/>
    </row>
    <row r="2933" spans="58:73" ht="15">
      <c r="BF2933" s="17"/>
      <c r="BG2933" s="17"/>
      <c r="BH2933" s="17"/>
      <c r="BI2933" s="17"/>
      <c r="BJ2933" s="17"/>
      <c r="BK2933" s="17"/>
      <c r="BL2933" s="33"/>
      <c r="BM2933" s="33"/>
      <c r="BN2933" s="17"/>
      <c r="BO2933" s="17"/>
      <c r="BP2933" s="17"/>
      <c r="BQ2933" s="17"/>
      <c r="BR2933" s="17"/>
      <c r="BS2933" s="17"/>
      <c r="BT2933" s="33"/>
      <c r="BU2933" s="33"/>
    </row>
    <row r="2934" spans="58:73" ht="15">
      <c r="BF2934" s="17"/>
      <c r="BG2934" s="17"/>
      <c r="BH2934" s="17"/>
      <c r="BI2934" s="17"/>
      <c r="BJ2934" s="17"/>
      <c r="BK2934" s="17"/>
      <c r="BL2934" s="33"/>
      <c r="BM2934" s="33"/>
      <c r="BN2934" s="17"/>
      <c r="BO2934" s="17"/>
      <c r="BP2934" s="17"/>
      <c r="BQ2934" s="17"/>
      <c r="BR2934" s="17"/>
      <c r="BS2934" s="17"/>
      <c r="BT2934" s="33"/>
      <c r="BU2934" s="33"/>
    </row>
    <row r="2935" spans="58:73" ht="15">
      <c r="BF2935" s="17"/>
      <c r="BG2935" s="17"/>
      <c r="BH2935" s="17"/>
      <c r="BI2935" s="17"/>
      <c r="BJ2935" s="17"/>
      <c r="BK2935" s="17"/>
      <c r="BL2935" s="33"/>
      <c r="BM2935" s="33"/>
      <c r="BN2935" s="17"/>
      <c r="BO2935" s="17"/>
      <c r="BP2935" s="17"/>
      <c r="BQ2935" s="17"/>
      <c r="BR2935" s="17"/>
      <c r="BS2935" s="17"/>
      <c r="BT2935" s="33"/>
      <c r="BU2935" s="33"/>
    </row>
    <row r="2936" spans="58:73" ht="15">
      <c r="BF2936" s="17"/>
      <c r="BG2936" s="17"/>
      <c r="BH2936" s="17"/>
      <c r="BI2936" s="17"/>
      <c r="BJ2936" s="17"/>
      <c r="BK2936" s="17"/>
      <c r="BL2936" s="33"/>
      <c r="BM2936" s="33"/>
      <c r="BN2936" s="17"/>
      <c r="BO2936" s="17"/>
      <c r="BP2936" s="17"/>
      <c r="BQ2936" s="17"/>
      <c r="BR2936" s="17"/>
      <c r="BS2936" s="17"/>
      <c r="BT2936" s="33"/>
      <c r="BU2936" s="33"/>
    </row>
    <row r="2937" spans="58:73" ht="15">
      <c r="BF2937" s="17"/>
      <c r="BG2937" s="17"/>
      <c r="BH2937" s="17"/>
      <c r="BI2937" s="17"/>
      <c r="BJ2937" s="17"/>
      <c r="BK2937" s="17"/>
      <c r="BL2937" s="33"/>
      <c r="BM2937" s="33"/>
      <c r="BN2937" s="17"/>
      <c r="BO2937" s="17"/>
      <c r="BP2937" s="17"/>
      <c r="BQ2937" s="17"/>
      <c r="BR2937" s="17"/>
      <c r="BS2937" s="17"/>
      <c r="BT2937" s="33"/>
      <c r="BU2937" s="33"/>
    </row>
    <row r="2938" spans="58:73" ht="15">
      <c r="BF2938" s="17"/>
      <c r="BG2938" s="17"/>
      <c r="BH2938" s="17"/>
      <c r="BI2938" s="17"/>
      <c r="BJ2938" s="17"/>
      <c r="BK2938" s="17"/>
      <c r="BL2938" s="33"/>
      <c r="BM2938" s="33"/>
      <c r="BN2938" s="17"/>
      <c r="BO2938" s="17"/>
      <c r="BP2938" s="17"/>
      <c r="BQ2938" s="17"/>
      <c r="BR2938" s="17"/>
      <c r="BS2938" s="17"/>
      <c r="BT2938" s="33"/>
      <c r="BU2938" s="33"/>
    </row>
    <row r="2939" spans="58:73" ht="15">
      <c r="BF2939" s="17"/>
      <c r="BG2939" s="17"/>
      <c r="BH2939" s="17"/>
      <c r="BI2939" s="17"/>
      <c r="BJ2939" s="17"/>
      <c r="BK2939" s="17"/>
      <c r="BL2939" s="33"/>
      <c r="BM2939" s="33"/>
      <c r="BN2939" s="17"/>
      <c r="BO2939" s="17"/>
      <c r="BP2939" s="17"/>
      <c r="BQ2939" s="17"/>
      <c r="BR2939" s="17"/>
      <c r="BS2939" s="17"/>
      <c r="BT2939" s="33"/>
      <c r="BU2939" s="33"/>
    </row>
    <row r="2940" spans="58:73" ht="15">
      <c r="BF2940" s="17"/>
      <c r="BG2940" s="17"/>
      <c r="BH2940" s="17"/>
      <c r="BI2940" s="17"/>
      <c r="BJ2940" s="17"/>
      <c r="BK2940" s="17"/>
      <c r="BL2940" s="33"/>
      <c r="BM2940" s="33"/>
      <c r="BN2940" s="17"/>
      <c r="BO2940" s="17"/>
      <c r="BP2940" s="17"/>
      <c r="BQ2940" s="17"/>
      <c r="BR2940" s="17"/>
      <c r="BS2940" s="17"/>
      <c r="BT2940" s="33"/>
      <c r="BU2940" s="33"/>
    </row>
    <row r="2941" spans="58:73" ht="15">
      <c r="BF2941" s="17"/>
      <c r="BG2941" s="17"/>
      <c r="BH2941" s="17"/>
      <c r="BI2941" s="17"/>
      <c r="BJ2941" s="17"/>
      <c r="BK2941" s="17"/>
      <c r="BL2941" s="33"/>
      <c r="BM2941" s="33"/>
      <c r="BN2941" s="17"/>
      <c r="BO2941" s="17"/>
      <c r="BP2941" s="17"/>
      <c r="BQ2941" s="17"/>
      <c r="BR2941" s="17"/>
      <c r="BS2941" s="17"/>
      <c r="BT2941" s="33"/>
      <c r="BU2941" s="33"/>
    </row>
    <row r="2942" spans="58:73" ht="15">
      <c r="BF2942" s="17"/>
      <c r="BG2942" s="17"/>
      <c r="BH2942" s="17"/>
      <c r="BI2942" s="17"/>
      <c r="BJ2942" s="17"/>
      <c r="BK2942" s="17"/>
      <c r="BL2942" s="33"/>
      <c r="BM2942" s="33"/>
      <c r="BN2942" s="17"/>
      <c r="BO2942" s="17"/>
      <c r="BP2942" s="17"/>
      <c r="BQ2942" s="17"/>
      <c r="BR2942" s="17"/>
      <c r="BS2942" s="17"/>
      <c r="BT2942" s="33"/>
      <c r="BU2942" s="33"/>
    </row>
    <row r="2943" spans="58:73" ht="15">
      <c r="BF2943" s="17"/>
      <c r="BG2943" s="17"/>
      <c r="BH2943" s="17"/>
      <c r="BI2943" s="17"/>
      <c r="BJ2943" s="17"/>
      <c r="BK2943" s="17"/>
      <c r="BL2943" s="33"/>
      <c r="BM2943" s="33"/>
      <c r="BN2943" s="17"/>
      <c r="BO2943" s="17"/>
      <c r="BP2943" s="17"/>
      <c r="BQ2943" s="17"/>
      <c r="BR2943" s="17"/>
      <c r="BS2943" s="17"/>
      <c r="BT2943" s="33"/>
      <c r="BU2943" s="33"/>
    </row>
    <row r="2944" spans="58:73" ht="15">
      <c r="BF2944" s="17"/>
      <c r="BG2944" s="17"/>
      <c r="BH2944" s="17"/>
      <c r="BI2944" s="17"/>
      <c r="BJ2944" s="17"/>
      <c r="BK2944" s="17"/>
      <c r="BL2944" s="33"/>
      <c r="BM2944" s="33"/>
      <c r="BN2944" s="17"/>
      <c r="BO2944" s="17"/>
      <c r="BP2944" s="17"/>
      <c r="BQ2944" s="17"/>
      <c r="BR2944" s="17"/>
      <c r="BS2944" s="17"/>
      <c r="BT2944" s="33"/>
      <c r="BU2944" s="33"/>
    </row>
    <row r="2945" spans="58:73" ht="15">
      <c r="BF2945" s="17"/>
      <c r="BG2945" s="17"/>
      <c r="BH2945" s="17"/>
      <c r="BI2945" s="17"/>
      <c r="BJ2945" s="17"/>
      <c r="BK2945" s="17"/>
      <c r="BL2945" s="33"/>
      <c r="BM2945" s="33"/>
      <c r="BN2945" s="17"/>
      <c r="BO2945" s="17"/>
      <c r="BP2945" s="17"/>
      <c r="BQ2945" s="17"/>
      <c r="BR2945" s="17"/>
      <c r="BS2945" s="17"/>
      <c r="BT2945" s="33"/>
      <c r="BU2945" s="33"/>
    </row>
    <row r="2946" spans="58:73" ht="15">
      <c r="BF2946" s="17"/>
      <c r="BG2946" s="17"/>
      <c r="BH2946" s="17"/>
      <c r="BI2946" s="17"/>
      <c r="BJ2946" s="17"/>
      <c r="BK2946" s="17"/>
      <c r="BL2946" s="33"/>
      <c r="BM2946" s="33"/>
      <c r="BN2946" s="17"/>
      <c r="BO2946" s="17"/>
      <c r="BP2946" s="17"/>
      <c r="BQ2946" s="17"/>
      <c r="BR2946" s="17"/>
      <c r="BS2946" s="17"/>
      <c r="BT2946" s="33"/>
      <c r="BU2946" s="33"/>
    </row>
    <row r="2947" spans="58:73" ht="15">
      <c r="BF2947" s="17"/>
      <c r="BG2947" s="17"/>
      <c r="BH2947" s="17"/>
      <c r="BI2947" s="17"/>
      <c r="BJ2947" s="17"/>
      <c r="BK2947" s="17"/>
      <c r="BL2947" s="33"/>
      <c r="BM2947" s="33"/>
      <c r="BN2947" s="17"/>
      <c r="BO2947" s="17"/>
      <c r="BP2947" s="17"/>
      <c r="BQ2947" s="17"/>
      <c r="BR2947" s="17"/>
      <c r="BS2947" s="17"/>
      <c r="BT2947" s="33"/>
      <c r="BU2947" s="33"/>
    </row>
    <row r="2948" spans="58:73" ht="15">
      <c r="BF2948" s="17"/>
      <c r="BG2948" s="17"/>
      <c r="BH2948" s="17"/>
      <c r="BI2948" s="17"/>
      <c r="BJ2948" s="17"/>
      <c r="BK2948" s="17"/>
      <c r="BL2948" s="33"/>
      <c r="BM2948" s="33"/>
      <c r="BN2948" s="17"/>
      <c r="BO2948" s="17"/>
      <c r="BP2948" s="17"/>
      <c r="BQ2948" s="17"/>
      <c r="BR2948" s="17"/>
      <c r="BS2948" s="17"/>
      <c r="BT2948" s="33"/>
      <c r="BU2948" s="33"/>
    </row>
    <row r="2949" spans="58:73" ht="15">
      <c r="BF2949" s="17"/>
      <c r="BG2949" s="17"/>
      <c r="BH2949" s="17"/>
      <c r="BI2949" s="17"/>
      <c r="BJ2949" s="17"/>
      <c r="BK2949" s="17"/>
      <c r="BL2949" s="33"/>
      <c r="BM2949" s="33"/>
      <c r="BN2949" s="17"/>
      <c r="BO2949" s="17"/>
      <c r="BP2949" s="17"/>
      <c r="BQ2949" s="17"/>
      <c r="BR2949" s="17"/>
      <c r="BS2949" s="17"/>
      <c r="BT2949" s="33"/>
      <c r="BU2949" s="33"/>
    </row>
    <row r="2950" spans="58:73" ht="15">
      <c r="BF2950" s="17"/>
      <c r="BG2950" s="17"/>
      <c r="BH2950" s="17"/>
      <c r="BI2950" s="17"/>
      <c r="BJ2950" s="17"/>
      <c r="BK2950" s="17"/>
      <c r="BL2950" s="33"/>
      <c r="BM2950" s="33"/>
      <c r="BN2950" s="17"/>
      <c r="BO2950" s="17"/>
      <c r="BP2950" s="17"/>
      <c r="BQ2950" s="17"/>
      <c r="BR2950" s="17"/>
      <c r="BS2950" s="17"/>
      <c r="BT2950" s="33"/>
      <c r="BU2950" s="33"/>
    </row>
    <row r="2951" spans="58:73" ht="15">
      <c r="BF2951" s="17"/>
      <c r="BG2951" s="17"/>
      <c r="BH2951" s="17"/>
      <c r="BI2951" s="17"/>
      <c r="BJ2951" s="17"/>
      <c r="BK2951" s="17"/>
      <c r="BL2951" s="33"/>
      <c r="BM2951" s="33"/>
      <c r="BN2951" s="17"/>
      <c r="BO2951" s="17"/>
      <c r="BP2951" s="17"/>
      <c r="BQ2951" s="17"/>
      <c r="BR2951" s="17"/>
      <c r="BS2951" s="17"/>
      <c r="BT2951" s="33"/>
      <c r="BU2951" s="33"/>
    </row>
    <row r="2952" spans="58:73" ht="15">
      <c r="BF2952" s="17"/>
      <c r="BG2952" s="17"/>
      <c r="BH2952" s="17"/>
      <c r="BI2952" s="17"/>
      <c r="BJ2952" s="17"/>
      <c r="BK2952" s="17"/>
      <c r="BL2952" s="33"/>
      <c r="BM2952" s="33"/>
      <c r="BN2952" s="17"/>
      <c r="BO2952" s="17"/>
      <c r="BP2952" s="17"/>
      <c r="BQ2952" s="17"/>
      <c r="BR2952" s="17"/>
      <c r="BS2952" s="17"/>
      <c r="BT2952" s="33"/>
      <c r="BU2952" s="33"/>
    </row>
    <row r="2953" spans="58:73" ht="15">
      <c r="BF2953" s="17"/>
      <c r="BG2953" s="17"/>
      <c r="BH2953" s="17"/>
      <c r="BI2953" s="17"/>
      <c r="BJ2953" s="17"/>
      <c r="BK2953" s="17"/>
      <c r="BL2953" s="33"/>
      <c r="BM2953" s="33"/>
      <c r="BN2953" s="17"/>
      <c r="BO2953" s="17"/>
      <c r="BP2953" s="17"/>
      <c r="BQ2953" s="17"/>
      <c r="BR2953" s="17"/>
      <c r="BS2953" s="17"/>
      <c r="BT2953" s="33"/>
      <c r="BU2953" s="33"/>
    </row>
    <row r="2954" spans="58:73" ht="15">
      <c r="BF2954" s="17"/>
      <c r="BG2954" s="17"/>
      <c r="BH2954" s="17"/>
      <c r="BI2954" s="17"/>
      <c r="BJ2954" s="17"/>
      <c r="BK2954" s="17"/>
      <c r="BL2954" s="33"/>
      <c r="BM2954" s="33"/>
      <c r="BN2954" s="17"/>
      <c r="BO2954" s="17"/>
      <c r="BP2954" s="17"/>
      <c r="BQ2954" s="17"/>
      <c r="BR2954" s="17"/>
      <c r="BS2954" s="17"/>
      <c r="BT2954" s="33"/>
      <c r="BU2954" s="33"/>
    </row>
    <row r="2955" spans="58:73" ht="15">
      <c r="BF2955" s="17"/>
      <c r="BG2955" s="17"/>
      <c r="BH2955" s="17"/>
      <c r="BI2955" s="17"/>
      <c r="BJ2955" s="17"/>
      <c r="BK2955" s="17"/>
      <c r="BL2955" s="33"/>
      <c r="BM2955" s="33"/>
      <c r="BN2955" s="17"/>
      <c r="BO2955" s="17"/>
      <c r="BP2955" s="17"/>
      <c r="BQ2955" s="17"/>
      <c r="BR2955" s="17"/>
      <c r="BS2955" s="17"/>
      <c r="BT2955" s="33"/>
      <c r="BU2955" s="33"/>
    </row>
    <row r="2956" spans="58:73" ht="15">
      <c r="BF2956" s="17"/>
      <c r="BG2956" s="17"/>
      <c r="BH2956" s="17"/>
      <c r="BI2956" s="17"/>
      <c r="BJ2956" s="17"/>
      <c r="BK2956" s="17"/>
      <c r="BL2956" s="33"/>
      <c r="BM2956" s="33"/>
      <c r="BN2956" s="17"/>
      <c r="BO2956" s="17"/>
      <c r="BP2956" s="17"/>
      <c r="BQ2956" s="17"/>
      <c r="BR2956" s="17"/>
      <c r="BS2956" s="17"/>
      <c r="BT2956" s="33"/>
      <c r="BU2956" s="33"/>
    </row>
    <row r="2957" spans="58:73" ht="15">
      <c r="BF2957" s="17"/>
      <c r="BG2957" s="17"/>
      <c r="BH2957" s="17"/>
      <c r="BI2957" s="17"/>
      <c r="BJ2957" s="17"/>
      <c r="BK2957" s="17"/>
      <c r="BL2957" s="33"/>
      <c r="BM2957" s="33"/>
      <c r="BN2957" s="17"/>
      <c r="BO2957" s="17"/>
      <c r="BP2957" s="17"/>
      <c r="BQ2957" s="17"/>
      <c r="BR2957" s="17"/>
      <c r="BS2957" s="17"/>
      <c r="BT2957" s="33"/>
      <c r="BU2957" s="33"/>
    </row>
    <row r="2958" spans="58:73" ht="15">
      <c r="BF2958" s="17"/>
      <c r="BG2958" s="17"/>
      <c r="BH2958" s="17"/>
      <c r="BI2958" s="17"/>
      <c r="BJ2958" s="17"/>
      <c r="BK2958" s="17"/>
      <c r="BL2958" s="33"/>
      <c r="BM2958" s="33"/>
      <c r="BN2958" s="17"/>
      <c r="BO2958" s="17"/>
      <c r="BP2958" s="17"/>
      <c r="BQ2958" s="17"/>
      <c r="BR2958" s="17"/>
      <c r="BS2958" s="17"/>
      <c r="BT2958" s="33"/>
      <c r="BU2958" s="33"/>
    </row>
    <row r="2959" spans="58:73" ht="15">
      <c r="BF2959" s="17"/>
      <c r="BG2959" s="17"/>
      <c r="BH2959" s="17"/>
      <c r="BI2959" s="17"/>
      <c r="BJ2959" s="17"/>
      <c r="BK2959" s="17"/>
      <c r="BL2959" s="33"/>
      <c r="BM2959" s="33"/>
      <c r="BN2959" s="17"/>
      <c r="BO2959" s="17"/>
      <c r="BP2959" s="17"/>
      <c r="BQ2959" s="17"/>
      <c r="BR2959" s="17"/>
      <c r="BS2959" s="17"/>
      <c r="BT2959" s="33"/>
      <c r="BU2959" s="33"/>
    </row>
  </sheetData>
  <mergeCells count="11">
    <mergeCell ref="A1:B1"/>
    <mergeCell ref="G1:U1"/>
    <mergeCell ref="BV1:BY1"/>
    <mergeCell ref="C1:F1"/>
    <mergeCell ref="V1:AI1"/>
    <mergeCell ref="AJ1:AP1"/>
    <mergeCell ref="AQ1:AW1"/>
    <mergeCell ref="AX1:BD1"/>
    <mergeCell ref="BE1:BE2"/>
    <mergeCell ref="BF1:BM1"/>
    <mergeCell ref="BN1:BU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G1" sqref="G1"/>
    </sheetView>
  </sheetViews>
  <sheetFormatPr defaultColWidth="8.7109375" defaultRowHeight="15"/>
  <cols>
    <col min="1" max="1" width="7.140625" style="1" bestFit="1" customWidth="1"/>
    <col min="2" max="3" width="8.140625" style="1" bestFit="1" customWidth="1"/>
    <col min="4" max="4" width="10.8515625" style="1" bestFit="1" customWidth="1"/>
    <col min="5" max="5" width="13.8515625" style="1" bestFit="1" customWidth="1"/>
    <col min="6" max="6" width="15.00390625" style="1" bestFit="1" customWidth="1"/>
    <col min="7" max="7" width="14.8515625" style="1" customWidth="1"/>
    <col min="8" max="8" width="24.00390625" style="1" bestFit="1" customWidth="1"/>
    <col min="9" max="16384" width="8.7109375" style="1" customWidth="1"/>
  </cols>
  <sheetData>
    <row r="1" spans="1:8" ht="15">
      <c r="A1" s="61" t="s">
        <v>151</v>
      </c>
      <c r="B1" s="61" t="s">
        <v>4</v>
      </c>
      <c r="C1" s="61" t="s">
        <v>5</v>
      </c>
      <c r="D1" s="61" t="s">
        <v>189</v>
      </c>
      <c r="E1" s="61" t="s">
        <v>286</v>
      </c>
      <c r="F1" s="61" t="s">
        <v>146</v>
      </c>
      <c r="G1" s="61" t="s">
        <v>193</v>
      </c>
      <c r="H1" s="61" t="s">
        <v>201</v>
      </c>
    </row>
    <row r="2" spans="1:8" ht="28.5">
      <c r="A2" s="3" t="s">
        <v>9</v>
      </c>
      <c r="B2" s="62" t="s">
        <v>147</v>
      </c>
      <c r="C2" s="62" t="s">
        <v>156</v>
      </c>
      <c r="D2" s="3" t="s">
        <v>3</v>
      </c>
      <c r="E2" s="3" t="s">
        <v>195</v>
      </c>
      <c r="F2" s="3" t="s">
        <v>3</v>
      </c>
      <c r="G2" s="3" t="s">
        <v>194</v>
      </c>
      <c r="H2" s="3" t="s">
        <v>154</v>
      </c>
    </row>
    <row r="3" spans="1:8" ht="28.5">
      <c r="A3" s="3" t="s">
        <v>3</v>
      </c>
      <c r="B3" s="62" t="s">
        <v>156</v>
      </c>
      <c r="C3" s="62" t="s">
        <v>157</v>
      </c>
      <c r="D3" s="62" t="s">
        <v>156</v>
      </c>
      <c r="E3" s="3" t="s">
        <v>196</v>
      </c>
      <c r="F3" s="3" t="s">
        <v>179</v>
      </c>
      <c r="G3" s="3" t="s">
        <v>195</v>
      </c>
      <c r="H3" s="3" t="s">
        <v>255</v>
      </c>
    </row>
    <row r="4" spans="1:8" ht="28.5">
      <c r="A4" s="3"/>
      <c r="B4" s="62" t="s">
        <v>157</v>
      </c>
      <c r="C4" s="62" t="s">
        <v>158</v>
      </c>
      <c r="D4" s="62" t="s">
        <v>157</v>
      </c>
      <c r="E4" s="3" t="s">
        <v>190</v>
      </c>
      <c r="F4" s="3" t="s">
        <v>178</v>
      </c>
      <c r="G4" s="3" t="s">
        <v>196</v>
      </c>
      <c r="H4" s="3"/>
    </row>
    <row r="5" spans="1:8" ht="28.5">
      <c r="A5" s="3"/>
      <c r="B5" s="62" t="s">
        <v>158</v>
      </c>
      <c r="C5" s="62" t="s">
        <v>155</v>
      </c>
      <c r="D5" s="62" t="s">
        <v>158</v>
      </c>
      <c r="E5" s="3" t="s">
        <v>191</v>
      </c>
      <c r="F5" s="3" t="s">
        <v>180</v>
      </c>
      <c r="G5" s="3" t="s">
        <v>190</v>
      </c>
      <c r="H5" s="3"/>
    </row>
    <row r="6" spans="1:7" ht="28.5">
      <c r="A6" s="3"/>
      <c r="B6" s="62" t="s">
        <v>155</v>
      </c>
      <c r="C6" s="62" t="s">
        <v>6</v>
      </c>
      <c r="D6" s="62" t="s">
        <v>155</v>
      </c>
      <c r="E6" s="3"/>
      <c r="F6" s="3" t="s">
        <v>182</v>
      </c>
      <c r="G6" s="3" t="s">
        <v>191</v>
      </c>
    </row>
    <row r="7" spans="1:8" ht="28.5">
      <c r="A7" s="3"/>
      <c r="B7" s="62" t="s">
        <v>6</v>
      </c>
      <c r="C7" s="62" t="s">
        <v>148</v>
      </c>
      <c r="D7" s="62" t="s">
        <v>6</v>
      </c>
      <c r="F7" s="3"/>
      <c r="G7" s="3" t="s">
        <v>192</v>
      </c>
      <c r="H7" s="3"/>
    </row>
    <row r="8" spans="1:8" ht="28.5">
      <c r="A8" s="3"/>
      <c r="B8" s="62" t="s">
        <v>148</v>
      </c>
      <c r="C8" s="62" t="s">
        <v>149</v>
      </c>
      <c r="D8" s="62" t="s">
        <v>148</v>
      </c>
      <c r="E8" s="3"/>
      <c r="F8" s="3"/>
      <c r="G8" s="3"/>
      <c r="H8" s="3"/>
    </row>
    <row r="9" spans="1:8" ht="28.5">
      <c r="A9" s="3"/>
      <c r="B9" s="62" t="s">
        <v>149</v>
      </c>
      <c r="C9" s="62" t="s">
        <v>150</v>
      </c>
      <c r="D9" s="62" t="s">
        <v>149</v>
      </c>
      <c r="E9" s="3"/>
      <c r="F9" s="3"/>
      <c r="G9" s="3"/>
      <c r="H9" s="3"/>
    </row>
    <row r="10" spans="1:8" ht="28.5">
      <c r="A10" s="3"/>
      <c r="B10" s="62" t="s">
        <v>150</v>
      </c>
      <c r="C10" s="62" t="s">
        <v>159</v>
      </c>
      <c r="D10" s="3"/>
      <c r="E10" s="3"/>
      <c r="F10" s="3"/>
      <c r="G10" s="3"/>
      <c r="H10" s="3"/>
    </row>
    <row r="11" spans="1:8" ht="28.5">
      <c r="A11" s="3"/>
      <c r="B11" s="62" t="s">
        <v>159</v>
      </c>
      <c r="C11" s="62" t="s">
        <v>160</v>
      </c>
      <c r="D11" s="3"/>
      <c r="E11" s="3"/>
      <c r="F11" s="3"/>
      <c r="G11" s="3"/>
      <c r="H11" s="3"/>
    </row>
    <row r="12" spans="1:8" ht="28.5">
      <c r="A12" s="3"/>
      <c r="B12" s="62" t="s">
        <v>160</v>
      </c>
      <c r="C12" s="62" t="s">
        <v>161</v>
      </c>
      <c r="D12" s="3"/>
      <c r="E12" s="3"/>
      <c r="F12" s="3"/>
      <c r="G12" s="3"/>
      <c r="H12" s="3"/>
    </row>
    <row r="13" spans="1:8" ht="28.5">
      <c r="A13" s="3"/>
      <c r="B13" s="62" t="s">
        <v>161</v>
      </c>
      <c r="C13" s="62" t="s">
        <v>162</v>
      </c>
      <c r="D13" s="3"/>
      <c r="E13" s="3"/>
      <c r="F13" s="3"/>
      <c r="G13" s="3"/>
      <c r="H13" s="3"/>
    </row>
    <row r="14" spans="1:8" ht="28.5">
      <c r="A14" s="3"/>
      <c r="B14" s="62" t="s">
        <v>162</v>
      </c>
      <c r="C14" s="62" t="s">
        <v>163</v>
      </c>
      <c r="D14" s="3"/>
      <c r="E14" s="3"/>
      <c r="F14" s="3"/>
      <c r="G14" s="3"/>
      <c r="H14" s="3"/>
    </row>
    <row r="15" spans="1:8" ht="28.5">
      <c r="A15" s="3"/>
      <c r="B15" s="62" t="s">
        <v>163</v>
      </c>
      <c r="C15" s="62" t="s">
        <v>164</v>
      </c>
      <c r="D15" s="3"/>
      <c r="E15" s="3"/>
      <c r="F15" s="3"/>
      <c r="G15" s="3"/>
      <c r="H15" s="3"/>
    </row>
    <row r="16" spans="1:8" ht="28.5">
      <c r="A16" s="3"/>
      <c r="B16" s="62" t="s">
        <v>164</v>
      </c>
      <c r="C16" s="3"/>
      <c r="D16" s="3"/>
      <c r="E16" s="3"/>
      <c r="F16" s="3"/>
      <c r="G16" s="3"/>
      <c r="H16" s="3"/>
    </row>
    <row r="17" spans="1:8" ht="15">
      <c r="A17" s="3"/>
      <c r="B17" s="3"/>
      <c r="C17" s="3"/>
      <c r="D17" s="3"/>
      <c r="E17" s="3"/>
      <c r="F17" s="3"/>
      <c r="G17" s="3"/>
      <c r="H17" s="3"/>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958"/>
  <sheetViews>
    <sheetView zoomScale="110" zoomScaleNormal="110" workbookViewId="0" topLeftCell="A1">
      <pane xSplit="2" ySplit="2" topLeftCell="C3" activePane="bottomRight" state="frozen"/>
      <selection pane="topLeft" activeCell="AT147" sqref="AT147"/>
      <selection pane="topRight" activeCell="AT147" sqref="AT147"/>
      <selection pane="bottomLeft" activeCell="AT147" sqref="AT147"/>
      <selection pane="bottomRight" activeCell="C2" sqref="C2"/>
    </sheetView>
  </sheetViews>
  <sheetFormatPr defaultColWidth="8.7109375" defaultRowHeight="15"/>
  <cols>
    <col min="1" max="1" width="8.8515625" style="1" bestFit="1" customWidth="1"/>
    <col min="2" max="2" width="32.421875" style="1" bestFit="1" customWidth="1"/>
    <col min="3" max="18" width="9.57421875" style="3" customWidth="1"/>
    <col min="19" max="43" width="9.57421875" style="4" customWidth="1"/>
    <col min="44" max="60" width="9.57421875" style="3" customWidth="1"/>
    <col min="61" max="61" width="9.57421875" style="64" customWidth="1"/>
    <col min="62" max="62" width="9.57421875" style="63" customWidth="1"/>
    <col min="63" max="66" width="16.57421875" style="3" customWidth="1"/>
    <col min="67" max="67" width="16.57421875" style="1" customWidth="1"/>
    <col min="68" max="74" width="9.57421875" style="3" customWidth="1"/>
    <col min="75" max="75" width="11.57421875" style="1" customWidth="1"/>
    <col min="76" max="77" width="8.7109375" style="1" customWidth="1"/>
    <col min="78" max="78" width="11.8515625" style="1" bestFit="1" customWidth="1"/>
    <col min="79" max="94" width="11.8515625" style="1" customWidth="1"/>
    <col min="95" max="110" width="9.57421875" style="3" customWidth="1"/>
    <col min="111" max="16384" width="8.7109375" style="1" customWidth="1"/>
  </cols>
  <sheetData>
    <row r="1" spans="1:110" ht="42.95" customHeight="1" thickBot="1">
      <c r="A1" s="288" t="s">
        <v>2</v>
      </c>
      <c r="B1" s="289"/>
      <c r="C1" s="282" t="s">
        <v>4</v>
      </c>
      <c r="D1" s="283"/>
      <c r="E1" s="283"/>
      <c r="F1" s="283"/>
      <c r="G1" s="283"/>
      <c r="H1" s="283"/>
      <c r="I1" s="283"/>
      <c r="J1" s="283"/>
      <c r="K1" s="283"/>
      <c r="L1" s="283"/>
      <c r="M1" s="283"/>
      <c r="N1" s="283"/>
      <c r="O1" s="283"/>
      <c r="P1" s="283"/>
      <c r="Q1" s="283"/>
      <c r="R1" s="284"/>
      <c r="S1" s="282" t="s">
        <v>5</v>
      </c>
      <c r="T1" s="283"/>
      <c r="U1" s="283"/>
      <c r="V1" s="283"/>
      <c r="W1" s="283"/>
      <c r="X1" s="283"/>
      <c r="Y1" s="283"/>
      <c r="Z1" s="283"/>
      <c r="AA1" s="283"/>
      <c r="AB1" s="283"/>
      <c r="AC1" s="283"/>
      <c r="AD1" s="283"/>
      <c r="AE1" s="283"/>
      <c r="AF1" s="283"/>
      <c r="AG1" s="284"/>
      <c r="AH1" s="282" t="s">
        <v>165</v>
      </c>
      <c r="AI1" s="283"/>
      <c r="AJ1" s="283"/>
      <c r="AK1" s="283"/>
      <c r="AL1" s="283"/>
      <c r="AM1" s="283"/>
      <c r="AN1" s="283"/>
      <c r="AO1" s="283"/>
      <c r="AP1" s="284"/>
      <c r="AQ1" s="282" t="s">
        <v>176</v>
      </c>
      <c r="AR1" s="283"/>
      <c r="AS1" s="283"/>
      <c r="AT1" s="283"/>
      <c r="AU1" s="283"/>
      <c r="AV1" s="283"/>
      <c r="AW1" s="283"/>
      <c r="AX1" s="283"/>
      <c r="AY1" s="284"/>
      <c r="AZ1" s="282" t="s">
        <v>166</v>
      </c>
      <c r="BA1" s="283"/>
      <c r="BB1" s="283"/>
      <c r="BC1" s="283"/>
      <c r="BD1" s="283"/>
      <c r="BE1" s="283"/>
      <c r="BF1" s="283"/>
      <c r="BG1" s="283"/>
      <c r="BH1" s="284"/>
      <c r="BI1" s="118" t="s">
        <v>153</v>
      </c>
      <c r="BJ1" s="290" t="s">
        <v>181</v>
      </c>
      <c r="BK1" s="291"/>
      <c r="BL1" s="291"/>
      <c r="BM1" s="291"/>
      <c r="BN1" s="291"/>
      <c r="BO1" s="292"/>
      <c r="BP1" s="280" t="s">
        <v>286</v>
      </c>
      <c r="BQ1" s="280"/>
      <c r="BR1" s="280"/>
      <c r="BS1" s="280"/>
      <c r="BT1" s="281"/>
      <c r="BU1" s="123" t="s">
        <v>1</v>
      </c>
      <c r="BV1" s="123" t="s">
        <v>200</v>
      </c>
      <c r="BW1" s="126" t="s">
        <v>197</v>
      </c>
      <c r="BX1" s="282" t="s">
        <v>201</v>
      </c>
      <c r="BY1" s="283"/>
      <c r="BZ1" s="284"/>
      <c r="CA1" s="116"/>
      <c r="CB1" s="116"/>
      <c r="CC1" s="116"/>
      <c r="CD1" s="116"/>
      <c r="CE1" s="116"/>
      <c r="CF1" s="116"/>
      <c r="CG1" s="116"/>
      <c r="CH1" s="116"/>
      <c r="CI1" s="116"/>
      <c r="CJ1" s="116"/>
      <c r="CK1" s="116"/>
      <c r="CL1" s="116"/>
      <c r="CM1" s="116"/>
      <c r="CN1" s="116"/>
      <c r="CO1" s="116"/>
      <c r="CP1" s="116"/>
      <c r="CQ1" s="282" t="s">
        <v>4</v>
      </c>
      <c r="CR1" s="283"/>
      <c r="CS1" s="283"/>
      <c r="CT1" s="283"/>
      <c r="CU1" s="283"/>
      <c r="CV1" s="283"/>
      <c r="CW1" s="283"/>
      <c r="CX1" s="283"/>
      <c r="CY1" s="283"/>
      <c r="CZ1" s="283"/>
      <c r="DA1" s="283"/>
      <c r="DB1" s="283"/>
      <c r="DC1" s="283"/>
      <c r="DD1" s="283"/>
      <c r="DE1" s="283"/>
      <c r="DF1" s="284"/>
    </row>
    <row r="2" spans="1:110" ht="60.75" thickBot="1">
      <c r="A2" s="11" t="s">
        <v>7</v>
      </c>
      <c r="B2" s="12" t="s">
        <v>8</v>
      </c>
      <c r="C2" s="102" t="s">
        <v>147</v>
      </c>
      <c r="D2" s="103" t="s">
        <v>156</v>
      </c>
      <c r="E2" s="103" t="s">
        <v>157</v>
      </c>
      <c r="F2" s="103" t="s">
        <v>158</v>
      </c>
      <c r="G2" s="103" t="s">
        <v>155</v>
      </c>
      <c r="H2" s="103" t="s">
        <v>6</v>
      </c>
      <c r="I2" s="103" t="s">
        <v>148</v>
      </c>
      <c r="J2" s="103" t="s">
        <v>149</v>
      </c>
      <c r="K2" s="103" t="s">
        <v>150</v>
      </c>
      <c r="L2" s="103" t="s">
        <v>159</v>
      </c>
      <c r="M2" s="103" t="s">
        <v>160</v>
      </c>
      <c r="N2" s="103" t="s">
        <v>161</v>
      </c>
      <c r="O2" s="103" t="s">
        <v>162</v>
      </c>
      <c r="P2" s="103" t="s">
        <v>163</v>
      </c>
      <c r="Q2" s="103" t="s">
        <v>164</v>
      </c>
      <c r="R2" s="104" t="s">
        <v>152</v>
      </c>
      <c r="S2" s="102" t="s">
        <v>156</v>
      </c>
      <c r="T2" s="103" t="s">
        <v>157</v>
      </c>
      <c r="U2" s="103" t="s">
        <v>158</v>
      </c>
      <c r="V2" s="103" t="s">
        <v>155</v>
      </c>
      <c r="W2" s="103" t="s">
        <v>6</v>
      </c>
      <c r="X2" s="103" t="s">
        <v>148</v>
      </c>
      <c r="Y2" s="103" t="s">
        <v>149</v>
      </c>
      <c r="Z2" s="103" t="s">
        <v>150</v>
      </c>
      <c r="AA2" s="103" t="s">
        <v>159</v>
      </c>
      <c r="AB2" s="103" t="s">
        <v>160</v>
      </c>
      <c r="AC2" s="103" t="s">
        <v>161</v>
      </c>
      <c r="AD2" s="103" t="s">
        <v>162</v>
      </c>
      <c r="AE2" s="103" t="s">
        <v>163</v>
      </c>
      <c r="AF2" s="103" t="s">
        <v>164</v>
      </c>
      <c r="AG2" s="104" t="s">
        <v>152</v>
      </c>
      <c r="AH2" s="102" t="s">
        <v>3</v>
      </c>
      <c r="AI2" s="103" t="s">
        <v>156</v>
      </c>
      <c r="AJ2" s="103" t="s">
        <v>157</v>
      </c>
      <c r="AK2" s="103" t="s">
        <v>158</v>
      </c>
      <c r="AL2" s="103" t="s">
        <v>155</v>
      </c>
      <c r="AM2" s="103" t="s">
        <v>6</v>
      </c>
      <c r="AN2" s="103" t="s">
        <v>148</v>
      </c>
      <c r="AO2" s="103" t="s">
        <v>149</v>
      </c>
      <c r="AP2" s="104" t="s">
        <v>152</v>
      </c>
      <c r="AQ2" s="102" t="s">
        <v>3</v>
      </c>
      <c r="AR2" s="103" t="s">
        <v>156</v>
      </c>
      <c r="AS2" s="103" t="s">
        <v>157</v>
      </c>
      <c r="AT2" s="103" t="s">
        <v>158</v>
      </c>
      <c r="AU2" s="103" t="s">
        <v>155</v>
      </c>
      <c r="AV2" s="103" t="s">
        <v>6</v>
      </c>
      <c r="AW2" s="103" t="s">
        <v>148</v>
      </c>
      <c r="AX2" s="103" t="s">
        <v>149</v>
      </c>
      <c r="AY2" s="104" t="s">
        <v>152</v>
      </c>
      <c r="AZ2" s="102" t="s">
        <v>3</v>
      </c>
      <c r="BA2" s="103" t="s">
        <v>156</v>
      </c>
      <c r="BB2" s="103" t="s">
        <v>157</v>
      </c>
      <c r="BC2" s="103" t="s">
        <v>158</v>
      </c>
      <c r="BD2" s="103" t="s">
        <v>155</v>
      </c>
      <c r="BE2" s="103" t="s">
        <v>6</v>
      </c>
      <c r="BF2" s="103" t="s">
        <v>148</v>
      </c>
      <c r="BG2" s="103" t="s">
        <v>149</v>
      </c>
      <c r="BH2" s="104" t="s">
        <v>152</v>
      </c>
      <c r="BI2" s="107" t="s">
        <v>152</v>
      </c>
      <c r="BJ2" s="35" t="s">
        <v>3</v>
      </c>
      <c r="BK2" s="37" t="s">
        <v>179</v>
      </c>
      <c r="BL2" s="37" t="s">
        <v>178</v>
      </c>
      <c r="BM2" s="37" t="s">
        <v>180</v>
      </c>
      <c r="BN2" s="37" t="s">
        <v>182</v>
      </c>
      <c r="BO2" s="42" t="s">
        <v>152</v>
      </c>
      <c r="BP2" s="96" t="s">
        <v>195</v>
      </c>
      <c r="BQ2" s="96" t="s">
        <v>196</v>
      </c>
      <c r="BR2" s="96" t="s">
        <v>190</v>
      </c>
      <c r="BS2" s="96" t="s">
        <v>191</v>
      </c>
      <c r="BT2" s="95" t="s">
        <v>152</v>
      </c>
      <c r="BU2" s="11" t="s">
        <v>152</v>
      </c>
      <c r="BV2" s="11" t="s">
        <v>152</v>
      </c>
      <c r="BW2" s="11" t="s">
        <v>152</v>
      </c>
      <c r="BX2" s="12" t="s">
        <v>154</v>
      </c>
      <c r="BY2" s="96" t="s">
        <v>255</v>
      </c>
      <c r="BZ2" s="95" t="s">
        <v>152</v>
      </c>
      <c r="CA2" s="137"/>
      <c r="CB2" s="137"/>
      <c r="CC2" s="137"/>
      <c r="CD2" s="137"/>
      <c r="CE2" s="137"/>
      <c r="CF2" s="137"/>
      <c r="CG2" s="137"/>
      <c r="CH2" s="137"/>
      <c r="CI2" s="137"/>
      <c r="CJ2" s="137"/>
      <c r="CK2" s="137"/>
      <c r="CL2" s="137"/>
      <c r="CM2" s="137"/>
      <c r="CN2" s="137"/>
      <c r="CO2" s="137"/>
      <c r="CP2" s="137"/>
      <c r="CQ2" s="135" t="s">
        <v>147</v>
      </c>
      <c r="CR2" s="136" t="s">
        <v>156</v>
      </c>
      <c r="CS2" s="136" t="s">
        <v>157</v>
      </c>
      <c r="CT2" s="136" t="s">
        <v>158</v>
      </c>
      <c r="CU2" s="136" t="s">
        <v>155</v>
      </c>
      <c r="CV2" s="136" t="s">
        <v>6</v>
      </c>
      <c r="CW2" s="136" t="s">
        <v>148</v>
      </c>
      <c r="CX2" s="136" t="s">
        <v>149</v>
      </c>
      <c r="CY2" s="136" t="s">
        <v>150</v>
      </c>
      <c r="CZ2" s="136" t="s">
        <v>159</v>
      </c>
      <c r="DA2" s="136" t="s">
        <v>160</v>
      </c>
      <c r="DB2" s="136" t="s">
        <v>161</v>
      </c>
      <c r="DC2" s="136" t="s">
        <v>162</v>
      </c>
      <c r="DD2" s="136" t="s">
        <v>163</v>
      </c>
      <c r="DE2" s="136" t="s">
        <v>164</v>
      </c>
      <c r="DF2" s="104" t="s">
        <v>152</v>
      </c>
    </row>
    <row r="3" spans="1:110" ht="15">
      <c r="A3" s="15">
        <v>10005</v>
      </c>
      <c r="B3" s="48" t="s">
        <v>10</v>
      </c>
      <c r="C3" s="24">
        <f>IF(Calculation!$C$6='Reference Data'!C$2,Data!G3,0)</f>
        <v>0</v>
      </c>
      <c r="D3" s="25">
        <f>IF(Calculation!$C$6='Reference Data'!D$2,Data!H3,0)</f>
        <v>0</v>
      </c>
      <c r="E3" s="25">
        <f>IF(Calculation!$C$6='Reference Data'!E$2,Data!I3,0)</f>
        <v>0.6524691780821918</v>
      </c>
      <c r="F3" s="25">
        <f>IF(Calculation!$C$6='Reference Data'!F$2,Data!J3,0)</f>
        <v>0</v>
      </c>
      <c r="G3" s="25">
        <f>IF(Calculation!$C$6='Reference Data'!G$2,Data!K3,0)</f>
        <v>0</v>
      </c>
      <c r="H3" s="25">
        <f>IF(Calculation!$C$6='Reference Data'!H$2,Data!L3,0)</f>
        <v>0</v>
      </c>
      <c r="I3" s="25">
        <f>IF(Calculation!$C$6='Reference Data'!I$2,Data!M3,0)</f>
        <v>0</v>
      </c>
      <c r="J3" s="25">
        <f>IF(Calculation!$C$6='Reference Data'!J$2,Data!N3,0)</f>
        <v>0</v>
      </c>
      <c r="K3" s="25">
        <f>IF(Calculation!$C$6='Reference Data'!K$2,Data!O3,0)</f>
        <v>0</v>
      </c>
      <c r="L3" s="25">
        <f>IF(Calculation!$C$6='Reference Data'!L$2,Data!P3,0)</f>
        <v>0</v>
      </c>
      <c r="M3" s="25">
        <f>IF(Calculation!$C$6='Reference Data'!M$2,Data!Q3,0)</f>
        <v>0</v>
      </c>
      <c r="N3" s="25">
        <f>IF(Calculation!$C$6='Reference Data'!N$2,Data!R3,0)</f>
        <v>0</v>
      </c>
      <c r="O3" s="25">
        <f>IF(Calculation!$C$6='Reference Data'!O$2,Data!S3,0)</f>
        <v>0</v>
      </c>
      <c r="P3" s="25">
        <f>IF(Calculation!$C$6='Reference Data'!P$2,Data!T3,0)</f>
        <v>0</v>
      </c>
      <c r="Q3" s="25">
        <f>IF(Calculation!$C$6='Reference Data'!Q$2,Data!U3,0)</f>
        <v>0</v>
      </c>
      <c r="R3" s="30">
        <f>SUM(C3:Q3)</f>
        <v>0.6524691780821918</v>
      </c>
      <c r="S3" s="31">
        <f>IF(S$2=Calculation!$D$6,Data!V3,0)</f>
        <v>0</v>
      </c>
      <c r="T3" s="6">
        <f>IF(T$2=Calculation!$D$6,Data!W3,0)</f>
        <v>0</v>
      </c>
      <c r="U3" s="6">
        <f>IF(U$2=Calculation!$D$6,Data!X3,0)</f>
        <v>0</v>
      </c>
      <c r="V3" s="6">
        <f>IF(V$2=Calculation!$D$6,Data!Y3,0)</f>
        <v>0</v>
      </c>
      <c r="W3" s="6">
        <f>IF(W$2=Calculation!$D$6,Data!Z3,0)</f>
        <v>0</v>
      </c>
      <c r="X3" s="6">
        <f>IF(X$2=Calculation!$D$6,Data!AA3,0)</f>
        <v>0</v>
      </c>
      <c r="Y3" s="6">
        <f>IF(Y$2=Calculation!$D$6,Data!AB3,0)</f>
        <v>0</v>
      </c>
      <c r="Z3" s="6">
        <f>IF(Z$2=Calculation!$D$6,Data!AC3,0)</f>
        <v>0</v>
      </c>
      <c r="AA3" s="6">
        <f>IF(AA$2=Calculation!$D$6,Data!AD3,0)</f>
        <v>0</v>
      </c>
      <c r="AB3" s="6">
        <f>IF(AB$2=Calculation!$D$6,Data!AE3,0)</f>
        <v>0</v>
      </c>
      <c r="AC3" s="6">
        <f>IF(AC$2=Calculation!$D$6,Data!AF3,0)</f>
        <v>0</v>
      </c>
      <c r="AD3" s="6">
        <f>IF(AD$2=Calculation!$D$6,Data!AG3,0)</f>
        <v>0</v>
      </c>
      <c r="AE3" s="6">
        <f>IF(AE$2=Calculation!$D$6,Data!AH3,0)</f>
        <v>0</v>
      </c>
      <c r="AF3" s="6">
        <f>IF(AF$2=Calculation!$D$6,Data!AI3,0)</f>
        <v>0</v>
      </c>
      <c r="AG3" s="8">
        <f>SUM(S3:AF3)</f>
        <v>0</v>
      </c>
      <c r="AH3" s="31">
        <f>IF(AH$2=Calculation!$E$6,0,0)</f>
        <v>0</v>
      </c>
      <c r="AI3" s="6">
        <f>IF(AI$2=Calculation!$E$6,Data!AJ3,0)</f>
        <v>0</v>
      </c>
      <c r="AJ3" s="6">
        <f>IF(AJ$2=Calculation!$E$6,Data!AK3,0)</f>
        <v>0</v>
      </c>
      <c r="AK3" s="6">
        <f>IF(AK$2=Calculation!$E$6,Data!AL3,0)</f>
        <v>0</v>
      </c>
      <c r="AL3" s="6">
        <f>IF(AL$2=Calculation!$E$6,Data!AM3,0)</f>
        <v>0</v>
      </c>
      <c r="AM3" s="6">
        <f>IF(AM$2=Calculation!$E$6,Data!AN3,0)</f>
        <v>0</v>
      </c>
      <c r="AN3" s="6">
        <f>IF(AN$2=Calculation!$E$6,Data!AO3,0)</f>
        <v>0</v>
      </c>
      <c r="AO3" s="6">
        <f>IF(AO$2=Calculation!$E$6,Data!AP3,0)</f>
        <v>0</v>
      </c>
      <c r="AP3" s="8">
        <f>SUM(AH3:AO3)</f>
        <v>0</v>
      </c>
      <c r="AQ3" s="31">
        <f>IF(AQ$2=Calculation!$F$6,0,0)</f>
        <v>0</v>
      </c>
      <c r="AR3" s="6">
        <f>IF(AR$2=Calculation!$F$6,Data!AQ3,0)</f>
        <v>0</v>
      </c>
      <c r="AS3" s="6">
        <f>IF(AS$2=Calculation!$F$6,Data!AR3,0)</f>
        <v>0</v>
      </c>
      <c r="AT3" s="6">
        <f>IF(AT$2=Calculation!$F$6,Data!AS3,0)</f>
        <v>0</v>
      </c>
      <c r="AU3" s="6">
        <f>IF(AU$2=Calculation!$F$6,Data!AT3,0)</f>
        <v>0</v>
      </c>
      <c r="AV3" s="6">
        <f>IF(AV$2=Calculation!$F$6,Data!AU3,0)</f>
        <v>0</v>
      </c>
      <c r="AW3" s="6">
        <f>IF(AW$2=Calculation!$F$6,Data!AV3,0)</f>
        <v>0</v>
      </c>
      <c r="AX3" s="6">
        <f>IF(AX$2=Calculation!$F$6,Data!AW3,0)</f>
        <v>0</v>
      </c>
      <c r="AY3" s="8">
        <f>SUM(AQ3:AX3)</f>
        <v>0</v>
      </c>
      <c r="AZ3" s="31">
        <f>IF(AZ$2=Calculation!$G$6,0,0)</f>
        <v>0</v>
      </c>
      <c r="BA3" s="6">
        <f>IF(BA$2=Calculation!$G$6,Data!AX3,0)</f>
        <v>0</v>
      </c>
      <c r="BB3" s="6">
        <f>IF(BB$2=Calculation!$G$6,Data!AY3,0)</f>
        <v>0</v>
      </c>
      <c r="BC3" s="6">
        <f>IF(BC$2=Calculation!$G$6,Data!AZ3,0)</f>
        <v>0</v>
      </c>
      <c r="BD3" s="6">
        <f>IF(BD$2=Calculation!$G$6,Data!BA3,0)</f>
        <v>0</v>
      </c>
      <c r="BE3" s="6">
        <f>IF(BE$2=Calculation!$G$6,Data!BB3,0)</f>
        <v>0</v>
      </c>
      <c r="BF3" s="6">
        <f>IF(BF$2=Calculation!$G$6,Data!BC3,0)</f>
        <v>0</v>
      </c>
      <c r="BG3" s="6">
        <f>IF(BG$2=Calculation!$G$6,Data!BD3,0)</f>
        <v>0</v>
      </c>
      <c r="BH3" s="8">
        <f>SUM(AZ3:BG3)</f>
        <v>0</v>
      </c>
      <c r="BI3" s="119">
        <f>IF(Calculation!$H$6="Yes",Data!BE3,0)</f>
        <v>0</v>
      </c>
      <c r="BJ3" s="31">
        <f>IF(BJ$2=Calculation!$L$4,0,0)</f>
        <v>0</v>
      </c>
      <c r="BK3" s="6">
        <f>IF(BK$2=Calculation!$L$4,Data!BV3,0)</f>
        <v>0</v>
      </c>
      <c r="BL3" s="6">
        <f>IF(BL$2=Calculation!$L$4,Data!BW3,0)</f>
        <v>0</v>
      </c>
      <c r="BM3" s="6">
        <f>IF(BM$2=Calculation!$L$4,Data!BX3,0)</f>
        <v>0</v>
      </c>
      <c r="BN3" s="6">
        <f>IF(BN$2=Calculation!$L$4,Data!BY3,0)</f>
        <v>0</v>
      </c>
      <c r="BO3" s="22">
        <f>SUM(BJ3:BN3)</f>
        <v>0</v>
      </c>
      <c r="BP3" s="25">
        <f>IF(Calculation!$J$6='Reference Data'!BP$2,Data!C3,0)</f>
        <v>0</v>
      </c>
      <c r="BQ3" s="25">
        <f>IF(Calculation!$J$6='Reference Data'!BQ$2,Data!D3,0)</f>
        <v>0</v>
      </c>
      <c r="BR3" s="25">
        <f>IF(Calculation!$J$6='Reference Data'!BR$2,Data!E3,0)</f>
        <v>0</v>
      </c>
      <c r="BS3" s="25">
        <f>IF(Calculation!$J$6='Reference Data'!BS$2,Data!F3,0)</f>
        <v>0.548</v>
      </c>
      <c r="BT3" s="121">
        <f aca="true" t="shared" si="0" ref="BT3:BT34">SUM(BP3:BS3)</f>
        <v>0.548</v>
      </c>
      <c r="BU3" s="124">
        <f>IF(Calculation!$L$6="Yes",'Reference Data'!BO3*Calculation!$L$5,0)</f>
        <v>0</v>
      </c>
      <c r="BV3" s="124">
        <f>IF(Calculation!$M$6="Yes",IF((Calculation!I7-'Reference Data'!BT3)&gt;0,(Calculation!I7-'Reference Data'!BT3)*Calculation!$M$5,0),0)</f>
        <v>0.02611729452054795</v>
      </c>
      <c r="BW3" s="97">
        <f>IF(Calculation!$K$6="Yes",IF((Calculation!I7)&lt;Calculation!J7,(Calculation!I7-Calculation!J7)*Calculation!$K$5,0),0)</f>
        <v>0</v>
      </c>
      <c r="BX3" s="127">
        <f>IF(Calculation!$N$5='Reference Data'!$BX$2,'Scaling Calculation'!D6,0)</f>
        <v>0</v>
      </c>
      <c r="BY3" s="3">
        <f>IF(Calculation!$N$5='Reference Data'!$BY$2,'Scaling Calculation'!H6,0)</f>
        <v>0</v>
      </c>
      <c r="BZ3" s="22">
        <f>IF(Calculation!$N$6="Yes",SUM('Reference Data'!BX3:BY3),0)</f>
        <v>0</v>
      </c>
      <c r="CA3" s="25"/>
      <c r="CB3" s="25"/>
      <c r="CC3" s="25"/>
      <c r="CD3" s="25"/>
      <c r="CE3" s="25"/>
      <c r="CF3" s="25"/>
      <c r="CG3" s="25"/>
      <c r="CH3" s="25"/>
      <c r="CI3" s="25"/>
      <c r="CJ3" s="25"/>
      <c r="CK3" s="25"/>
      <c r="CL3" s="25"/>
      <c r="CM3" s="25"/>
      <c r="CN3" s="25"/>
      <c r="CO3" s="25"/>
      <c r="CP3" s="25"/>
      <c r="CQ3" s="25" t="e">
        <f>IF(Calculation!#REF!='Reference Data'!CQ$2,Data!G3,0)</f>
        <v>#REF!</v>
      </c>
      <c r="CR3" s="25" t="e">
        <f>IF(Calculation!#REF!='Reference Data'!CR$2,Data!H3,0)</f>
        <v>#REF!</v>
      </c>
      <c r="CS3" s="25" t="e">
        <f>IF(Calculation!#REF!='Reference Data'!CS$2,Data!I3,0)</f>
        <v>#REF!</v>
      </c>
      <c r="CT3" s="25" t="e">
        <f>IF(Calculation!#REF!='Reference Data'!CT$2,Data!J3,0)</f>
        <v>#REF!</v>
      </c>
      <c r="CU3" s="25" t="e">
        <f>IF(Calculation!#REF!='Reference Data'!CU$2,Data!K3,0)</f>
        <v>#REF!</v>
      </c>
      <c r="CV3" s="25" t="e">
        <f>IF(Calculation!#REF!='Reference Data'!CV$2,Data!L3,0)</f>
        <v>#REF!</v>
      </c>
      <c r="CW3" s="25" t="e">
        <f>IF(Calculation!#REF!='Reference Data'!CW$2,Data!M3,0)</f>
        <v>#REF!</v>
      </c>
      <c r="CX3" s="25" t="e">
        <f>IF(Calculation!#REF!='Reference Data'!CX$2,Data!N3,0)</f>
        <v>#REF!</v>
      </c>
      <c r="CY3" s="25" t="e">
        <f>IF(Calculation!#REF!='Reference Data'!CY$2,Data!O3,0)</f>
        <v>#REF!</v>
      </c>
      <c r="CZ3" s="25" t="e">
        <f>IF(Calculation!#REF!='Reference Data'!CZ$2,Data!P3,0)</f>
        <v>#REF!</v>
      </c>
      <c r="DA3" s="25" t="e">
        <f>IF(Calculation!#REF!='Reference Data'!DA$2,Data!Q3,0)</f>
        <v>#REF!</v>
      </c>
      <c r="DB3" s="25" t="e">
        <f>IF(Calculation!#REF!='Reference Data'!DB$2,Data!R3,0)</f>
        <v>#REF!</v>
      </c>
      <c r="DC3" s="25" t="e">
        <f>IF(Calculation!#REF!='Reference Data'!DC$2,Data!S3,0)</f>
        <v>#REF!</v>
      </c>
      <c r="DD3" s="25" t="e">
        <f>IF(Calculation!#REF!='Reference Data'!DD$2,Data!T3,0)</f>
        <v>#REF!</v>
      </c>
      <c r="DE3" s="25" t="e">
        <f>IF(Calculation!#REF!='Reference Data'!DE$2,Data!U3,0)</f>
        <v>#REF!</v>
      </c>
      <c r="DF3" s="30" t="e">
        <f>SUM(CQ3:DE3)</f>
        <v>#REF!</v>
      </c>
    </row>
    <row r="4" spans="1:110" ht="15">
      <c r="A4" s="15">
        <v>10015</v>
      </c>
      <c r="B4" s="48" t="s">
        <v>11</v>
      </c>
      <c r="C4" s="24">
        <f>IF(Calculation!$C$6='Reference Data'!C$2,Data!G4,0)</f>
        <v>0</v>
      </c>
      <c r="D4" s="25">
        <f>IF(Calculation!$C$6='Reference Data'!D$2,Data!H4,0)</f>
        <v>0</v>
      </c>
      <c r="E4" s="25">
        <f>IF(Calculation!$C$6='Reference Data'!E$2,Data!I4,0)</f>
        <v>0.5833477168949771</v>
      </c>
      <c r="F4" s="25">
        <f>IF(Calculation!$C$6='Reference Data'!F$2,Data!J4,0)</f>
        <v>0</v>
      </c>
      <c r="G4" s="25">
        <f>IF(Calculation!$C$6='Reference Data'!G$2,Data!K4,0)</f>
        <v>0</v>
      </c>
      <c r="H4" s="25">
        <f>IF(Calculation!$C$6='Reference Data'!H$2,Data!L4,0)</f>
        <v>0</v>
      </c>
      <c r="I4" s="25">
        <f>IF(Calculation!$C$6='Reference Data'!I$2,Data!M4,0)</f>
        <v>0</v>
      </c>
      <c r="J4" s="25">
        <f>IF(Calculation!$C$6='Reference Data'!J$2,Data!N4,0)</f>
        <v>0</v>
      </c>
      <c r="K4" s="25">
        <f>IF(Calculation!$C$6='Reference Data'!K$2,Data!O4,0)</f>
        <v>0</v>
      </c>
      <c r="L4" s="25">
        <f>IF(Calculation!$C$6='Reference Data'!L$2,Data!P4,0)</f>
        <v>0</v>
      </c>
      <c r="M4" s="25">
        <f>IF(Calculation!$C$6='Reference Data'!M$2,Data!Q4,0)</f>
        <v>0</v>
      </c>
      <c r="N4" s="25">
        <f>IF(Calculation!$C$6='Reference Data'!N$2,Data!R4,0)</f>
        <v>0</v>
      </c>
      <c r="O4" s="25">
        <f>IF(Calculation!$C$6='Reference Data'!O$2,Data!S4,0)</f>
        <v>0</v>
      </c>
      <c r="P4" s="25">
        <f>IF(Calculation!$C$6='Reference Data'!P$2,Data!T4,0)</f>
        <v>0</v>
      </c>
      <c r="Q4" s="25">
        <f>IF(Calculation!$C$6='Reference Data'!Q$2,Data!U4,0)</f>
        <v>0</v>
      </c>
      <c r="R4" s="30">
        <f aca="true" t="shared" si="1" ref="R4:R67">SUM(C4:Q4)</f>
        <v>0.5833477168949771</v>
      </c>
      <c r="S4" s="31">
        <f>IF(S$2=Calculation!$D$6,Data!V4,0)</f>
        <v>0</v>
      </c>
      <c r="T4" s="6">
        <f>IF(T$2=Calculation!$D$6,Data!W4,0)</f>
        <v>0</v>
      </c>
      <c r="U4" s="6">
        <f>IF(U$2=Calculation!$D$6,Data!X4,0)</f>
        <v>0</v>
      </c>
      <c r="V4" s="6">
        <f>IF(V$2=Calculation!$D$6,Data!Y4,0)</f>
        <v>0</v>
      </c>
      <c r="W4" s="6">
        <f>IF(W$2=Calculation!$D$6,Data!Z4,0)</f>
        <v>0</v>
      </c>
      <c r="X4" s="6">
        <f>IF(X$2=Calculation!$D$6,Data!AA4,0)</f>
        <v>0</v>
      </c>
      <c r="Y4" s="6">
        <f>IF(Y$2=Calculation!$D$6,Data!AB4,0)</f>
        <v>0</v>
      </c>
      <c r="Z4" s="6">
        <f>IF(Z$2=Calculation!$D$6,Data!AC4,0)</f>
        <v>0</v>
      </c>
      <c r="AA4" s="6">
        <f>IF(AA$2=Calculation!$D$6,Data!AD4,0)</f>
        <v>0</v>
      </c>
      <c r="AB4" s="6">
        <f>IF(AB$2=Calculation!$D$6,Data!AE4,0)</f>
        <v>0</v>
      </c>
      <c r="AC4" s="6">
        <f>IF(AC$2=Calculation!$D$6,Data!AF4,0)</f>
        <v>0</v>
      </c>
      <c r="AD4" s="6">
        <f>IF(AD$2=Calculation!$D$6,Data!AG4,0)</f>
        <v>0</v>
      </c>
      <c r="AE4" s="6">
        <f>IF(AE$2=Calculation!$D$6,Data!AH4,0)</f>
        <v>0</v>
      </c>
      <c r="AF4" s="6">
        <f>IF(AF$2=Calculation!$D$6,Data!AI4,0)</f>
        <v>0</v>
      </c>
      <c r="AG4" s="8">
        <f aca="true" t="shared" si="2" ref="AG4:AG67">SUM(S4:AF4)</f>
        <v>0</v>
      </c>
      <c r="AH4" s="31">
        <f>IF(AH$2=Calculation!$E$6,0,0)</f>
        <v>0</v>
      </c>
      <c r="AI4" s="6">
        <f>IF(AI$2=Calculation!$E$6,Data!AJ4,0)</f>
        <v>0</v>
      </c>
      <c r="AJ4" s="6">
        <f>IF(AJ$2=Calculation!$E$6,Data!AK4,0)</f>
        <v>0</v>
      </c>
      <c r="AK4" s="6">
        <f>IF(AK$2=Calculation!$E$6,Data!AL4,0)</f>
        <v>0</v>
      </c>
      <c r="AL4" s="6">
        <f>IF(AL$2=Calculation!$E$6,Data!AM4,0)</f>
        <v>0</v>
      </c>
      <c r="AM4" s="6">
        <f>IF(AM$2=Calculation!$E$6,Data!AN4,0)</f>
        <v>0</v>
      </c>
      <c r="AN4" s="6">
        <f>IF(AN$2=Calculation!$E$6,Data!AO4,0)</f>
        <v>0</v>
      </c>
      <c r="AO4" s="6">
        <f>IF(AO$2=Calculation!$E$6,Data!AP4,0)</f>
        <v>0</v>
      </c>
      <c r="AP4" s="8">
        <f aca="true" t="shared" si="3" ref="AP4:AP67">SUM(AH4:AO4)</f>
        <v>0</v>
      </c>
      <c r="AQ4" s="31">
        <f>IF(AQ$2=Calculation!$F$6,0,0)</f>
        <v>0</v>
      </c>
      <c r="AR4" s="6">
        <f>IF(AR$2=Calculation!$F$6,Data!AQ4,0)</f>
        <v>0</v>
      </c>
      <c r="AS4" s="6">
        <f>IF(AS$2=Calculation!$F$6,Data!AR4,0)</f>
        <v>0</v>
      </c>
      <c r="AT4" s="6">
        <f>IF(AT$2=Calculation!$F$6,Data!AS4,0)</f>
        <v>0</v>
      </c>
      <c r="AU4" s="6">
        <f>IF(AU$2=Calculation!$F$6,Data!AT4,0)</f>
        <v>0</v>
      </c>
      <c r="AV4" s="6">
        <f>IF(AV$2=Calculation!$F$6,Data!AU4,0)</f>
        <v>0</v>
      </c>
      <c r="AW4" s="6">
        <f>IF(AW$2=Calculation!$F$6,Data!AV4,0)</f>
        <v>0</v>
      </c>
      <c r="AX4" s="6">
        <f>IF(AX$2=Calculation!$F$6,Data!AW4,0)</f>
        <v>0</v>
      </c>
      <c r="AY4" s="8">
        <f aca="true" t="shared" si="4" ref="AY4:AY67">SUM(AQ4:AX4)</f>
        <v>0</v>
      </c>
      <c r="AZ4" s="31">
        <f>IF(AZ$2=Calculation!$G$6,0,0)</f>
        <v>0</v>
      </c>
      <c r="BA4" s="6">
        <f>IF(BA$2=Calculation!$G$6,Data!AX4,0)</f>
        <v>0</v>
      </c>
      <c r="BB4" s="6">
        <f>IF(BB$2=Calculation!$G$6,Data!AY4,0)</f>
        <v>0</v>
      </c>
      <c r="BC4" s="6">
        <f>IF(BC$2=Calculation!$G$6,Data!AZ4,0)</f>
        <v>0</v>
      </c>
      <c r="BD4" s="6">
        <f>IF(BD$2=Calculation!$G$6,Data!BA4,0)</f>
        <v>0</v>
      </c>
      <c r="BE4" s="6">
        <f>IF(BE$2=Calculation!$G$6,Data!BB4,0)</f>
        <v>0</v>
      </c>
      <c r="BF4" s="6">
        <f>IF(BF$2=Calculation!$G$6,Data!BC4,0)</f>
        <v>0</v>
      </c>
      <c r="BG4" s="6">
        <f>IF(BG$2=Calculation!$G$6,Data!BD4,0)</f>
        <v>0</v>
      </c>
      <c r="BH4" s="8">
        <f aca="true" t="shared" si="5" ref="BH4:BH67">SUM(AZ4:BG4)</f>
        <v>0</v>
      </c>
      <c r="BI4" s="119">
        <f>IF(Calculation!$H$6="Yes",Data!BE4,0)</f>
        <v>0</v>
      </c>
      <c r="BJ4" s="31">
        <f>IF(BJ$2=Calculation!$L$4,0,0)</f>
        <v>0</v>
      </c>
      <c r="BK4" s="6">
        <f>IF(BK$2=Calculation!$L$4,Data!BV4,0)</f>
        <v>0</v>
      </c>
      <c r="BL4" s="6">
        <f>IF(BL$2=Calculation!$L$4,Data!BW4,0)</f>
        <v>0</v>
      </c>
      <c r="BM4" s="6">
        <f>IF(BM$2=Calculation!$L$4,Data!BX4,0)</f>
        <v>0</v>
      </c>
      <c r="BN4" s="6">
        <f>IF(BN$2=Calculation!$L$4,Data!BY4,0)</f>
        <v>0</v>
      </c>
      <c r="BO4" s="22">
        <f aca="true" t="shared" si="6" ref="BO4:BO67">SUM(BJ4:BN4)</f>
        <v>0</v>
      </c>
      <c r="BP4" s="25">
        <f>IF(Calculation!$J$6='Reference Data'!BP$2,Data!C4,0)</f>
        <v>0</v>
      </c>
      <c r="BQ4" s="25">
        <f>IF(Calculation!$J$6='Reference Data'!BQ$2,Data!D4,0)</f>
        <v>0</v>
      </c>
      <c r="BR4" s="25">
        <f>IF(Calculation!$J$6='Reference Data'!BR$2,Data!E4,0)</f>
        <v>0</v>
      </c>
      <c r="BS4" s="25">
        <f>IF(Calculation!$J$6='Reference Data'!BS$2,Data!F4,0)</f>
        <v>0.573</v>
      </c>
      <c r="BT4" s="121">
        <f t="shared" si="0"/>
        <v>0.573</v>
      </c>
      <c r="BU4" s="124">
        <f>IF(Calculation!$L$6="Yes",'Reference Data'!BO4*Calculation!$L$5,0)</f>
        <v>0</v>
      </c>
      <c r="BV4" s="124">
        <f>IF(Calculation!$M$6="Yes",IF((Calculation!I8-'Reference Data'!BT4)&gt;0,(Calculation!I8-'Reference Data'!BT4)*Calculation!$M$5,0),0)</f>
        <v>0.0025869292237442887</v>
      </c>
      <c r="BW4" s="97">
        <f>IF(Calculation!$K$6="Yes",IF((Calculation!I8)&lt;Calculation!J8,(Calculation!I8-Calculation!J8)*Calculation!$K$5,0),0)</f>
        <v>0</v>
      </c>
      <c r="BX4" s="127">
        <f>IF(Calculation!$N$5='Reference Data'!$BX$2,'Scaling Calculation'!D7,0)</f>
        <v>0</v>
      </c>
      <c r="BY4" s="3">
        <f>IF(Calculation!$N$5='Reference Data'!$BY$2,'Scaling Calculation'!H7,0)</f>
        <v>0</v>
      </c>
      <c r="BZ4" s="22">
        <f>IF(Calculation!$N$6="Yes",SUM('Reference Data'!BX4:BY4),0)</f>
        <v>0</v>
      </c>
      <c r="CA4" s="25"/>
      <c r="CB4" s="25"/>
      <c r="CC4" s="25"/>
      <c r="CD4" s="25"/>
      <c r="CE4" s="25"/>
      <c r="CF4" s="25"/>
      <c r="CG4" s="25"/>
      <c r="CH4" s="25"/>
      <c r="CI4" s="25"/>
      <c r="CJ4" s="25"/>
      <c r="CK4" s="25"/>
      <c r="CL4" s="25"/>
      <c r="CM4" s="25"/>
      <c r="CN4" s="25"/>
      <c r="CO4" s="25"/>
      <c r="CP4" s="25"/>
      <c r="CQ4" s="25" t="e">
        <f>IF(Calculation!#REF!='Reference Data'!CQ$2,Data!G4,0)</f>
        <v>#REF!</v>
      </c>
      <c r="CR4" s="25" t="e">
        <f>IF(Calculation!#REF!='Reference Data'!CR$2,Data!H4,0)</f>
        <v>#REF!</v>
      </c>
      <c r="CS4" s="25" t="e">
        <f>IF(Calculation!#REF!='Reference Data'!CS$2,Data!I4,0)</f>
        <v>#REF!</v>
      </c>
      <c r="CT4" s="25" t="e">
        <f>IF(Calculation!#REF!='Reference Data'!CT$2,Data!J4,0)</f>
        <v>#REF!</v>
      </c>
      <c r="CU4" s="25" t="e">
        <f>IF(Calculation!#REF!='Reference Data'!CU$2,Data!K4,0)</f>
        <v>#REF!</v>
      </c>
      <c r="CV4" s="25" t="e">
        <f>IF(Calculation!#REF!='Reference Data'!CV$2,Data!L4,0)</f>
        <v>#REF!</v>
      </c>
      <c r="CW4" s="25" t="e">
        <f>IF(Calculation!#REF!='Reference Data'!CW$2,Data!M4,0)</f>
        <v>#REF!</v>
      </c>
      <c r="CX4" s="25" t="e">
        <f>IF(Calculation!#REF!='Reference Data'!CX$2,Data!N4,0)</f>
        <v>#REF!</v>
      </c>
      <c r="CY4" s="25" t="e">
        <f>IF(Calculation!#REF!='Reference Data'!CY$2,Data!O4,0)</f>
        <v>#REF!</v>
      </c>
      <c r="CZ4" s="25" t="e">
        <f>IF(Calculation!#REF!='Reference Data'!CZ$2,Data!P4,0)</f>
        <v>#REF!</v>
      </c>
      <c r="DA4" s="25" t="e">
        <f>IF(Calculation!#REF!='Reference Data'!DA$2,Data!Q4,0)</f>
        <v>#REF!</v>
      </c>
      <c r="DB4" s="25" t="e">
        <f>IF(Calculation!#REF!='Reference Data'!DB$2,Data!R4,0)</f>
        <v>#REF!</v>
      </c>
      <c r="DC4" s="25" t="e">
        <f>IF(Calculation!#REF!='Reference Data'!DC$2,Data!S4,0)</f>
        <v>#REF!</v>
      </c>
      <c r="DD4" s="25" t="e">
        <f>IF(Calculation!#REF!='Reference Data'!DD$2,Data!T4,0)</f>
        <v>#REF!</v>
      </c>
      <c r="DE4" s="25" t="e">
        <f>IF(Calculation!#REF!='Reference Data'!DE$2,Data!U4,0)</f>
        <v>#REF!</v>
      </c>
      <c r="DF4" s="30" t="e">
        <f aca="true" t="shared" si="7" ref="DF4:DF67">SUM(CQ4:DE4)</f>
        <v>#REF!</v>
      </c>
    </row>
    <row r="5" spans="1:110" ht="15">
      <c r="A5" s="15">
        <v>10024</v>
      </c>
      <c r="B5" s="48" t="s">
        <v>12</v>
      </c>
      <c r="C5" s="24">
        <f>IF(Calculation!$C$6='Reference Data'!C$2,Data!G5,0)</f>
        <v>0</v>
      </c>
      <c r="D5" s="25">
        <f>IF(Calculation!$C$6='Reference Data'!D$2,Data!H5,0)</f>
        <v>0</v>
      </c>
      <c r="E5" s="25">
        <f>IF(Calculation!$C$6='Reference Data'!E$2,Data!I5,0)</f>
        <v>209.98174771689503</v>
      </c>
      <c r="F5" s="25">
        <f>IF(Calculation!$C$6='Reference Data'!F$2,Data!J5,0)</f>
        <v>0</v>
      </c>
      <c r="G5" s="25">
        <f>IF(Calculation!$C$6='Reference Data'!G$2,Data!K5,0)</f>
        <v>0</v>
      </c>
      <c r="H5" s="25">
        <f>IF(Calculation!$C$6='Reference Data'!H$2,Data!L5,0)</f>
        <v>0</v>
      </c>
      <c r="I5" s="25">
        <f>IF(Calculation!$C$6='Reference Data'!I$2,Data!M5,0)</f>
        <v>0</v>
      </c>
      <c r="J5" s="25">
        <f>IF(Calculation!$C$6='Reference Data'!J$2,Data!N5,0)</f>
        <v>0</v>
      </c>
      <c r="K5" s="25">
        <f>IF(Calculation!$C$6='Reference Data'!K$2,Data!O5,0)</f>
        <v>0</v>
      </c>
      <c r="L5" s="25">
        <f>IF(Calculation!$C$6='Reference Data'!L$2,Data!P5,0)</f>
        <v>0</v>
      </c>
      <c r="M5" s="25">
        <f>IF(Calculation!$C$6='Reference Data'!M$2,Data!Q5,0)</f>
        <v>0</v>
      </c>
      <c r="N5" s="25">
        <f>IF(Calculation!$C$6='Reference Data'!N$2,Data!R5,0)</f>
        <v>0</v>
      </c>
      <c r="O5" s="25">
        <f>IF(Calculation!$C$6='Reference Data'!O$2,Data!S5,0)</f>
        <v>0</v>
      </c>
      <c r="P5" s="25">
        <f>IF(Calculation!$C$6='Reference Data'!P$2,Data!T5,0)</f>
        <v>0</v>
      </c>
      <c r="Q5" s="25">
        <f>IF(Calculation!$C$6='Reference Data'!Q$2,Data!U5,0)</f>
        <v>0</v>
      </c>
      <c r="R5" s="30">
        <f t="shared" si="1"/>
        <v>209.98174771689503</v>
      </c>
      <c r="S5" s="31">
        <f>IF(S$2=Calculation!$D$6,Data!V5,0)</f>
        <v>0</v>
      </c>
      <c r="T5" s="6">
        <f>IF(T$2=Calculation!$D$6,Data!W5,0)</f>
        <v>0</v>
      </c>
      <c r="U5" s="6">
        <f>IF(U$2=Calculation!$D$6,Data!X5,0)</f>
        <v>0</v>
      </c>
      <c r="V5" s="6">
        <f>IF(V$2=Calculation!$D$6,Data!Y5,0)</f>
        <v>0</v>
      </c>
      <c r="W5" s="6">
        <f>IF(W$2=Calculation!$D$6,Data!Z5,0)</f>
        <v>0</v>
      </c>
      <c r="X5" s="6">
        <f>IF(X$2=Calculation!$D$6,Data!AA5,0)</f>
        <v>0</v>
      </c>
      <c r="Y5" s="6">
        <f>IF(Y$2=Calculation!$D$6,Data!AB5,0)</f>
        <v>0</v>
      </c>
      <c r="Z5" s="6">
        <f>IF(Z$2=Calculation!$D$6,Data!AC5,0)</f>
        <v>0</v>
      </c>
      <c r="AA5" s="6">
        <f>IF(AA$2=Calculation!$D$6,Data!AD5,0)</f>
        <v>0</v>
      </c>
      <c r="AB5" s="6">
        <f>IF(AB$2=Calculation!$D$6,Data!AE5,0)</f>
        <v>0</v>
      </c>
      <c r="AC5" s="6">
        <f>IF(AC$2=Calculation!$D$6,Data!AF5,0)</f>
        <v>0</v>
      </c>
      <c r="AD5" s="6">
        <f>IF(AD$2=Calculation!$D$6,Data!AG5,0)</f>
        <v>0</v>
      </c>
      <c r="AE5" s="6">
        <f>IF(AE$2=Calculation!$D$6,Data!AH5,0)</f>
        <v>0</v>
      </c>
      <c r="AF5" s="6">
        <f>IF(AF$2=Calculation!$D$6,Data!AI5,0)</f>
        <v>0</v>
      </c>
      <c r="AG5" s="8">
        <f t="shared" si="2"/>
        <v>0</v>
      </c>
      <c r="AH5" s="31">
        <f>IF(AH$2=Calculation!$E$6,0,0)</f>
        <v>0</v>
      </c>
      <c r="AI5" s="6">
        <f>IF(AI$2=Calculation!$E$6,Data!AJ5,0)</f>
        <v>0</v>
      </c>
      <c r="AJ5" s="6">
        <f>IF(AJ$2=Calculation!$E$6,Data!AK5,0)</f>
        <v>0.9188356164383562</v>
      </c>
      <c r="AK5" s="6">
        <f>IF(AK$2=Calculation!$E$6,Data!AL5,0)</f>
        <v>0</v>
      </c>
      <c r="AL5" s="6">
        <f>IF(AL$2=Calculation!$E$6,Data!AM5,0)</f>
        <v>0</v>
      </c>
      <c r="AM5" s="6">
        <f>IF(AM$2=Calculation!$E$6,Data!AN5,0)</f>
        <v>0</v>
      </c>
      <c r="AN5" s="6">
        <f>IF(AN$2=Calculation!$E$6,Data!AO5,0)</f>
        <v>0</v>
      </c>
      <c r="AO5" s="6">
        <f>IF(AO$2=Calculation!$E$6,Data!AP5,0)</f>
        <v>0</v>
      </c>
      <c r="AP5" s="8">
        <f t="shared" si="3"/>
        <v>0.9188356164383562</v>
      </c>
      <c r="AQ5" s="31">
        <f>IF(AQ$2=Calculation!$F$6,0,0)</f>
        <v>0</v>
      </c>
      <c r="AR5" s="6">
        <f>IF(AR$2=Calculation!$F$6,Data!AQ5,0)</f>
        <v>0</v>
      </c>
      <c r="AS5" s="6">
        <f>IF(AS$2=Calculation!$F$6,Data!AR5,0)</f>
        <v>0</v>
      </c>
      <c r="AT5" s="6">
        <f>IF(AT$2=Calculation!$F$6,Data!AS5,0)</f>
        <v>0</v>
      </c>
      <c r="AU5" s="6">
        <f>IF(AU$2=Calculation!$F$6,Data!AT5,0)</f>
        <v>0</v>
      </c>
      <c r="AV5" s="6">
        <f>IF(AV$2=Calculation!$F$6,Data!AU5,0)</f>
        <v>0</v>
      </c>
      <c r="AW5" s="6">
        <f>IF(AW$2=Calculation!$F$6,Data!AV5,0)</f>
        <v>0</v>
      </c>
      <c r="AX5" s="6">
        <f>IF(AX$2=Calculation!$F$6,Data!AW5,0)</f>
        <v>0</v>
      </c>
      <c r="AY5" s="8">
        <f t="shared" si="4"/>
        <v>0</v>
      </c>
      <c r="AZ5" s="31">
        <f>IF(AZ$2=Calculation!$G$6,0,0)</f>
        <v>0</v>
      </c>
      <c r="BA5" s="6">
        <f>IF(BA$2=Calculation!$G$6,Data!AX5,0)</f>
        <v>0</v>
      </c>
      <c r="BB5" s="6">
        <f>IF(BB$2=Calculation!$G$6,Data!AY5,0)</f>
        <v>0</v>
      </c>
      <c r="BC5" s="6">
        <f>IF(BC$2=Calculation!$G$6,Data!AZ5,0)</f>
        <v>0</v>
      </c>
      <c r="BD5" s="6">
        <f>IF(BD$2=Calculation!$G$6,Data!BA5,0)</f>
        <v>0</v>
      </c>
      <c r="BE5" s="6">
        <f>IF(BE$2=Calculation!$G$6,Data!BB5,0)</f>
        <v>0</v>
      </c>
      <c r="BF5" s="6">
        <f>IF(BF$2=Calculation!$G$6,Data!BC5,0)</f>
        <v>0</v>
      </c>
      <c r="BG5" s="6">
        <f>IF(BG$2=Calculation!$G$6,Data!BD5,0)</f>
        <v>0</v>
      </c>
      <c r="BH5" s="8">
        <f t="shared" si="5"/>
        <v>0</v>
      </c>
      <c r="BI5" s="119">
        <f>IF(Calculation!$H$6="Yes",Data!BE5,0)</f>
        <v>0</v>
      </c>
      <c r="BJ5" s="31">
        <f>IF(BJ$2=Calculation!$L$4,0,0)</f>
        <v>0</v>
      </c>
      <c r="BK5" s="6">
        <f>IF(BK$2=Calculation!$L$4,Data!BV5,0)</f>
        <v>0</v>
      </c>
      <c r="BL5" s="6">
        <f>IF(BL$2=Calculation!$L$4,Data!BW5,0)</f>
        <v>3.0195000000000003</v>
      </c>
      <c r="BM5" s="6">
        <f>IF(BM$2=Calculation!$L$4,Data!BX5,0)</f>
        <v>0</v>
      </c>
      <c r="BN5" s="6">
        <f>IF(BN$2=Calculation!$L$4,Data!BY5,0)</f>
        <v>0</v>
      </c>
      <c r="BO5" s="22">
        <f t="shared" si="6"/>
        <v>3.0195000000000003</v>
      </c>
      <c r="BP5" s="25">
        <f>IF(Calculation!$J$6='Reference Data'!BP$2,Data!C5,0)</f>
        <v>0</v>
      </c>
      <c r="BQ5" s="25">
        <f>IF(Calculation!$J$6='Reference Data'!BQ$2,Data!D5,0)</f>
        <v>0</v>
      </c>
      <c r="BR5" s="25">
        <f>IF(Calculation!$J$6='Reference Data'!BR$2,Data!E5,0)</f>
        <v>0</v>
      </c>
      <c r="BS5" s="25">
        <f>IF(Calculation!$J$6='Reference Data'!BS$2,Data!F5,0)</f>
        <v>200.923</v>
      </c>
      <c r="BT5" s="121">
        <f t="shared" si="0"/>
        <v>200.923</v>
      </c>
      <c r="BU5" s="124">
        <f>IF(Calculation!$L$6="Yes",'Reference Data'!BO5*Calculation!$L$5,0)</f>
        <v>1.5097500000000001</v>
      </c>
      <c r="BV5" s="124">
        <f>IF(Calculation!$M$6="Yes",IF((Calculation!I9-'Reference Data'!BT5)&gt;0,(Calculation!I9-'Reference Data'!BT5)*Calculation!$M$5,0),0)</f>
        <v>2.034978025114171</v>
      </c>
      <c r="BW5" s="97">
        <f>IF(Calculation!$K$6="Yes",IF((Calculation!I9)&lt;Calculation!J9,(Calculation!I9-Calculation!J9)*Calculation!$K$5,0),0)</f>
        <v>0</v>
      </c>
      <c r="BX5" s="127">
        <f>IF(Calculation!$N$5='Reference Data'!$BX$2,'Scaling Calculation'!D8,0)</f>
        <v>0</v>
      </c>
      <c r="BY5" s="3">
        <f>IF(Calculation!$N$5='Reference Data'!$BY$2,'Scaling Calculation'!H8,0)</f>
        <v>0</v>
      </c>
      <c r="BZ5" s="22">
        <f>IF(Calculation!$N$6="Yes",SUM('Reference Data'!BX5:BY5),0)</f>
        <v>0</v>
      </c>
      <c r="CA5" s="25"/>
      <c r="CB5" s="25"/>
      <c r="CC5" s="25"/>
      <c r="CD5" s="25"/>
      <c r="CE5" s="25"/>
      <c r="CF5" s="25"/>
      <c r="CG5" s="25"/>
      <c r="CH5" s="25"/>
      <c r="CI5" s="25"/>
      <c r="CJ5" s="25"/>
      <c r="CK5" s="25"/>
      <c r="CL5" s="25"/>
      <c r="CM5" s="25"/>
      <c r="CN5" s="25"/>
      <c r="CO5" s="25"/>
      <c r="CP5" s="25"/>
      <c r="CQ5" s="25" t="e">
        <f>IF(Calculation!#REF!='Reference Data'!CQ$2,Data!G5,0)</f>
        <v>#REF!</v>
      </c>
      <c r="CR5" s="25" t="e">
        <f>IF(Calculation!#REF!='Reference Data'!CR$2,Data!H5,0)</f>
        <v>#REF!</v>
      </c>
      <c r="CS5" s="25" t="e">
        <f>IF(Calculation!#REF!='Reference Data'!CS$2,Data!I5,0)</f>
        <v>#REF!</v>
      </c>
      <c r="CT5" s="25" t="e">
        <f>IF(Calculation!#REF!='Reference Data'!CT$2,Data!J5,0)</f>
        <v>#REF!</v>
      </c>
      <c r="CU5" s="25" t="e">
        <f>IF(Calculation!#REF!='Reference Data'!CU$2,Data!K5,0)</f>
        <v>#REF!</v>
      </c>
      <c r="CV5" s="25" t="e">
        <f>IF(Calculation!#REF!='Reference Data'!CV$2,Data!L5,0)</f>
        <v>#REF!</v>
      </c>
      <c r="CW5" s="25" t="e">
        <f>IF(Calculation!#REF!='Reference Data'!CW$2,Data!M5,0)</f>
        <v>#REF!</v>
      </c>
      <c r="CX5" s="25" t="e">
        <f>IF(Calculation!#REF!='Reference Data'!CX$2,Data!N5,0)</f>
        <v>#REF!</v>
      </c>
      <c r="CY5" s="25" t="e">
        <f>IF(Calculation!#REF!='Reference Data'!CY$2,Data!O5,0)</f>
        <v>#REF!</v>
      </c>
      <c r="CZ5" s="25" t="e">
        <f>IF(Calculation!#REF!='Reference Data'!CZ$2,Data!P5,0)</f>
        <v>#REF!</v>
      </c>
      <c r="DA5" s="25" t="e">
        <f>IF(Calculation!#REF!='Reference Data'!DA$2,Data!Q5,0)</f>
        <v>#REF!</v>
      </c>
      <c r="DB5" s="25" t="e">
        <f>IF(Calculation!#REF!='Reference Data'!DB$2,Data!R5,0)</f>
        <v>#REF!</v>
      </c>
      <c r="DC5" s="25" t="e">
        <f>IF(Calculation!#REF!='Reference Data'!DC$2,Data!S5,0)</f>
        <v>#REF!</v>
      </c>
      <c r="DD5" s="25" t="e">
        <f>IF(Calculation!#REF!='Reference Data'!DD$2,Data!T5,0)</f>
        <v>#REF!</v>
      </c>
      <c r="DE5" s="25" t="e">
        <f>IF(Calculation!#REF!='Reference Data'!DE$2,Data!U5,0)</f>
        <v>#REF!</v>
      </c>
      <c r="DF5" s="30" t="e">
        <f t="shared" si="7"/>
        <v>#REF!</v>
      </c>
    </row>
    <row r="6" spans="1:110" ht="15">
      <c r="A6" s="15">
        <v>10025</v>
      </c>
      <c r="B6" s="48" t="s">
        <v>13</v>
      </c>
      <c r="C6" s="24">
        <f>IF(Calculation!$C$6='Reference Data'!C$2,Data!G6,0)</f>
        <v>0</v>
      </c>
      <c r="D6" s="25">
        <f>IF(Calculation!$C$6='Reference Data'!D$2,Data!H6,0)</f>
        <v>0</v>
      </c>
      <c r="E6" s="25">
        <f>IF(Calculation!$C$6='Reference Data'!E$2,Data!I6,0)</f>
        <v>67.88498219178081</v>
      </c>
      <c r="F6" s="25">
        <f>IF(Calculation!$C$6='Reference Data'!F$2,Data!J6,0)</f>
        <v>0</v>
      </c>
      <c r="G6" s="25">
        <f>IF(Calculation!$C$6='Reference Data'!G$2,Data!K6,0)</f>
        <v>0</v>
      </c>
      <c r="H6" s="25">
        <f>IF(Calculation!$C$6='Reference Data'!H$2,Data!L6,0)</f>
        <v>0</v>
      </c>
      <c r="I6" s="25">
        <f>IF(Calculation!$C$6='Reference Data'!I$2,Data!M6,0)</f>
        <v>0</v>
      </c>
      <c r="J6" s="25">
        <f>IF(Calculation!$C$6='Reference Data'!J$2,Data!N6,0)</f>
        <v>0</v>
      </c>
      <c r="K6" s="25">
        <f>IF(Calculation!$C$6='Reference Data'!K$2,Data!O6,0)</f>
        <v>0</v>
      </c>
      <c r="L6" s="25">
        <f>IF(Calculation!$C$6='Reference Data'!L$2,Data!P6,0)</f>
        <v>0</v>
      </c>
      <c r="M6" s="25">
        <f>IF(Calculation!$C$6='Reference Data'!M$2,Data!Q6,0)</f>
        <v>0</v>
      </c>
      <c r="N6" s="25">
        <f>IF(Calculation!$C$6='Reference Data'!N$2,Data!R6,0)</f>
        <v>0</v>
      </c>
      <c r="O6" s="25">
        <f>IF(Calculation!$C$6='Reference Data'!O$2,Data!S6,0)</f>
        <v>0</v>
      </c>
      <c r="P6" s="25">
        <f>IF(Calculation!$C$6='Reference Data'!P$2,Data!T6,0)</f>
        <v>0</v>
      </c>
      <c r="Q6" s="25">
        <f>IF(Calculation!$C$6='Reference Data'!Q$2,Data!U6,0)</f>
        <v>0</v>
      </c>
      <c r="R6" s="30">
        <f t="shared" si="1"/>
        <v>67.88498219178081</v>
      </c>
      <c r="S6" s="31">
        <f>IF(S$2=Calculation!$D$6,Data!V6,0)</f>
        <v>0</v>
      </c>
      <c r="T6" s="6">
        <f>IF(T$2=Calculation!$D$6,Data!W6,0)</f>
        <v>0</v>
      </c>
      <c r="U6" s="6">
        <f>IF(U$2=Calculation!$D$6,Data!X6,0)</f>
        <v>0</v>
      </c>
      <c r="V6" s="6">
        <f>IF(V$2=Calculation!$D$6,Data!Y6,0)</f>
        <v>0</v>
      </c>
      <c r="W6" s="6">
        <f>IF(W$2=Calculation!$D$6,Data!Z6,0)</f>
        <v>0</v>
      </c>
      <c r="X6" s="6">
        <f>IF(X$2=Calculation!$D$6,Data!AA6,0)</f>
        <v>0</v>
      </c>
      <c r="Y6" s="6">
        <f>IF(Y$2=Calculation!$D$6,Data!AB6,0)</f>
        <v>0</v>
      </c>
      <c r="Z6" s="6">
        <f>IF(Z$2=Calculation!$D$6,Data!AC6,0)</f>
        <v>0</v>
      </c>
      <c r="AA6" s="6">
        <f>IF(AA$2=Calculation!$D$6,Data!AD6,0)</f>
        <v>0</v>
      </c>
      <c r="AB6" s="6">
        <f>IF(AB$2=Calculation!$D$6,Data!AE6,0)</f>
        <v>0</v>
      </c>
      <c r="AC6" s="6">
        <f>IF(AC$2=Calculation!$D$6,Data!AF6,0)</f>
        <v>0</v>
      </c>
      <c r="AD6" s="6">
        <f>IF(AD$2=Calculation!$D$6,Data!AG6,0)</f>
        <v>0</v>
      </c>
      <c r="AE6" s="6">
        <f>IF(AE$2=Calculation!$D$6,Data!AH6,0)</f>
        <v>0</v>
      </c>
      <c r="AF6" s="6">
        <f>IF(AF$2=Calculation!$D$6,Data!AI6,0)</f>
        <v>0</v>
      </c>
      <c r="AG6" s="8">
        <f t="shared" si="2"/>
        <v>0</v>
      </c>
      <c r="AH6" s="31">
        <f>IF(AH$2=Calculation!$E$6,0,0)</f>
        <v>0</v>
      </c>
      <c r="AI6" s="6">
        <f>IF(AI$2=Calculation!$E$6,Data!AJ6,0)</f>
        <v>0</v>
      </c>
      <c r="AJ6" s="6">
        <f>IF(AJ$2=Calculation!$E$6,Data!AK6,0)</f>
        <v>0</v>
      </c>
      <c r="AK6" s="6">
        <f>IF(AK$2=Calculation!$E$6,Data!AL6,0)</f>
        <v>0</v>
      </c>
      <c r="AL6" s="6">
        <f>IF(AL$2=Calculation!$E$6,Data!AM6,0)</f>
        <v>0</v>
      </c>
      <c r="AM6" s="6">
        <f>IF(AM$2=Calculation!$E$6,Data!AN6,0)</f>
        <v>0</v>
      </c>
      <c r="AN6" s="6">
        <f>IF(AN$2=Calculation!$E$6,Data!AO6,0)</f>
        <v>0</v>
      </c>
      <c r="AO6" s="6">
        <f>IF(AO$2=Calculation!$E$6,Data!AP6,0)</f>
        <v>0</v>
      </c>
      <c r="AP6" s="8">
        <f t="shared" si="3"/>
        <v>0</v>
      </c>
      <c r="AQ6" s="31">
        <f>IF(AQ$2=Calculation!$F$6,0,0)</f>
        <v>0</v>
      </c>
      <c r="AR6" s="6">
        <f>IF(AR$2=Calculation!$F$6,Data!AQ6,0)</f>
        <v>0</v>
      </c>
      <c r="AS6" s="6">
        <f>IF(AS$2=Calculation!$F$6,Data!AR6,0)</f>
        <v>0</v>
      </c>
      <c r="AT6" s="6">
        <f>IF(AT$2=Calculation!$F$6,Data!AS6,0)</f>
        <v>0</v>
      </c>
      <c r="AU6" s="6">
        <f>IF(AU$2=Calculation!$F$6,Data!AT6,0)</f>
        <v>0</v>
      </c>
      <c r="AV6" s="6">
        <f>IF(AV$2=Calculation!$F$6,Data!AU6,0)</f>
        <v>0</v>
      </c>
      <c r="AW6" s="6">
        <f>IF(AW$2=Calculation!$F$6,Data!AV6,0)</f>
        <v>0</v>
      </c>
      <c r="AX6" s="6">
        <f>IF(AX$2=Calculation!$F$6,Data!AW6,0)</f>
        <v>0</v>
      </c>
      <c r="AY6" s="8">
        <f t="shared" si="4"/>
        <v>0</v>
      </c>
      <c r="AZ6" s="31">
        <f>IF(AZ$2=Calculation!$G$6,0,0)</f>
        <v>0</v>
      </c>
      <c r="BA6" s="6">
        <f>IF(BA$2=Calculation!$G$6,Data!AX6,0)</f>
        <v>0</v>
      </c>
      <c r="BB6" s="6">
        <f>IF(BB$2=Calculation!$G$6,Data!AY6,0)</f>
        <v>0</v>
      </c>
      <c r="BC6" s="6">
        <f>IF(BC$2=Calculation!$G$6,Data!AZ6,0)</f>
        <v>0</v>
      </c>
      <c r="BD6" s="6">
        <f>IF(BD$2=Calculation!$G$6,Data!BA6,0)</f>
        <v>0</v>
      </c>
      <c r="BE6" s="6">
        <f>IF(BE$2=Calculation!$G$6,Data!BB6,0)</f>
        <v>0</v>
      </c>
      <c r="BF6" s="6">
        <f>IF(BF$2=Calculation!$G$6,Data!BC6,0)</f>
        <v>0</v>
      </c>
      <c r="BG6" s="6">
        <f>IF(BG$2=Calculation!$G$6,Data!BD6,0)</f>
        <v>0</v>
      </c>
      <c r="BH6" s="8">
        <f t="shared" si="5"/>
        <v>0</v>
      </c>
      <c r="BI6" s="119">
        <f>IF(Calculation!$H$6="Yes",Data!BE6,0)</f>
        <v>0</v>
      </c>
      <c r="BJ6" s="31">
        <f>IF(BJ$2=Calculation!$L$4,0,0)</f>
        <v>0</v>
      </c>
      <c r="BK6" s="6">
        <f>IF(BK$2=Calculation!$L$4,Data!BV6,0)</f>
        <v>0</v>
      </c>
      <c r="BL6" s="6">
        <f>IF(BL$2=Calculation!$L$4,Data!BW6,0)</f>
        <v>0.8600000000000001</v>
      </c>
      <c r="BM6" s="6">
        <f>IF(BM$2=Calculation!$L$4,Data!BX6,0)</f>
        <v>0</v>
      </c>
      <c r="BN6" s="6">
        <f>IF(BN$2=Calculation!$L$4,Data!BY6,0)</f>
        <v>0</v>
      </c>
      <c r="BO6" s="22">
        <f t="shared" si="6"/>
        <v>0.8600000000000001</v>
      </c>
      <c r="BP6" s="25">
        <f>IF(Calculation!$J$6='Reference Data'!BP$2,Data!C6,0)</f>
        <v>0</v>
      </c>
      <c r="BQ6" s="25">
        <f>IF(Calculation!$J$6='Reference Data'!BQ$2,Data!D6,0)</f>
        <v>0</v>
      </c>
      <c r="BR6" s="25">
        <f>IF(Calculation!$J$6='Reference Data'!BR$2,Data!E6,0)</f>
        <v>0</v>
      </c>
      <c r="BS6" s="25">
        <f>IF(Calculation!$J$6='Reference Data'!BS$2,Data!F6,0)</f>
        <v>59.659</v>
      </c>
      <c r="BT6" s="121">
        <f t="shared" si="0"/>
        <v>59.659</v>
      </c>
      <c r="BU6" s="124">
        <f>IF(Calculation!$L$6="Yes",'Reference Data'!BO6*Calculation!$L$5,0)</f>
        <v>0.43000000000000005</v>
      </c>
      <c r="BV6" s="124">
        <f>IF(Calculation!$M$6="Yes",IF((Calculation!I10-'Reference Data'!BT6)&gt;0,(Calculation!I10-'Reference Data'!BT6)*Calculation!$M$5,0),0)</f>
        <v>2.056495547945202</v>
      </c>
      <c r="BW6" s="97">
        <f>IF(Calculation!$K$6="Yes",IF((Calculation!I10)&lt;Calculation!J10,(Calculation!I10-Calculation!J10)*Calculation!$K$5,0),0)</f>
        <v>0</v>
      </c>
      <c r="BX6" s="127">
        <f>IF(Calculation!$N$5='Reference Data'!$BX$2,'Scaling Calculation'!D9,0)</f>
        <v>0</v>
      </c>
      <c r="BY6" s="3">
        <f>IF(Calculation!$N$5='Reference Data'!$BY$2,'Scaling Calculation'!H9,0)</f>
        <v>0</v>
      </c>
      <c r="BZ6" s="22">
        <f>IF(Calculation!$N$6="Yes",SUM('Reference Data'!BX6:BY6),0)</f>
        <v>0</v>
      </c>
      <c r="CA6" s="25"/>
      <c r="CB6" s="25"/>
      <c r="CC6" s="25"/>
      <c r="CD6" s="25"/>
      <c r="CE6" s="25"/>
      <c r="CF6" s="25"/>
      <c r="CG6" s="25"/>
      <c r="CH6" s="25"/>
      <c r="CI6" s="25"/>
      <c r="CJ6" s="25"/>
      <c r="CK6" s="25"/>
      <c r="CL6" s="25"/>
      <c r="CM6" s="25"/>
      <c r="CN6" s="25"/>
      <c r="CO6" s="25"/>
      <c r="CP6" s="25"/>
      <c r="CQ6" s="25" t="e">
        <f>IF(Calculation!#REF!='Reference Data'!CQ$2,Data!G6,0)</f>
        <v>#REF!</v>
      </c>
      <c r="CR6" s="25" t="e">
        <f>IF(Calculation!#REF!='Reference Data'!CR$2,Data!H6,0)</f>
        <v>#REF!</v>
      </c>
      <c r="CS6" s="25" t="e">
        <f>IF(Calculation!#REF!='Reference Data'!CS$2,Data!I6,0)</f>
        <v>#REF!</v>
      </c>
      <c r="CT6" s="25" t="e">
        <f>IF(Calculation!#REF!='Reference Data'!CT$2,Data!J6,0)</f>
        <v>#REF!</v>
      </c>
      <c r="CU6" s="25" t="e">
        <f>IF(Calculation!#REF!='Reference Data'!CU$2,Data!K6,0)</f>
        <v>#REF!</v>
      </c>
      <c r="CV6" s="25" t="e">
        <f>IF(Calculation!#REF!='Reference Data'!CV$2,Data!L6,0)</f>
        <v>#REF!</v>
      </c>
      <c r="CW6" s="25" t="e">
        <f>IF(Calculation!#REF!='Reference Data'!CW$2,Data!M6,0)</f>
        <v>#REF!</v>
      </c>
      <c r="CX6" s="25" t="e">
        <f>IF(Calculation!#REF!='Reference Data'!CX$2,Data!N6,0)</f>
        <v>#REF!</v>
      </c>
      <c r="CY6" s="25" t="e">
        <f>IF(Calculation!#REF!='Reference Data'!CY$2,Data!O6,0)</f>
        <v>#REF!</v>
      </c>
      <c r="CZ6" s="25" t="e">
        <f>IF(Calculation!#REF!='Reference Data'!CZ$2,Data!P6,0)</f>
        <v>#REF!</v>
      </c>
      <c r="DA6" s="25" t="e">
        <f>IF(Calculation!#REF!='Reference Data'!DA$2,Data!Q6,0)</f>
        <v>#REF!</v>
      </c>
      <c r="DB6" s="25" t="e">
        <f>IF(Calculation!#REF!='Reference Data'!DB$2,Data!R6,0)</f>
        <v>#REF!</v>
      </c>
      <c r="DC6" s="25" t="e">
        <f>IF(Calculation!#REF!='Reference Data'!DC$2,Data!S6,0)</f>
        <v>#REF!</v>
      </c>
      <c r="DD6" s="25" t="e">
        <f>IF(Calculation!#REF!='Reference Data'!DD$2,Data!T6,0)</f>
        <v>#REF!</v>
      </c>
      <c r="DE6" s="25" t="e">
        <f>IF(Calculation!#REF!='Reference Data'!DE$2,Data!U6,0)</f>
        <v>#REF!</v>
      </c>
      <c r="DF6" s="30" t="e">
        <f t="shared" si="7"/>
        <v>#REF!</v>
      </c>
    </row>
    <row r="7" spans="1:110" ht="15">
      <c r="A7" s="15">
        <v>10027</v>
      </c>
      <c r="B7" s="48" t="s">
        <v>14</v>
      </c>
      <c r="C7" s="24">
        <f>IF(Calculation!$C$6='Reference Data'!C$2,Data!G7,0)</f>
        <v>0</v>
      </c>
      <c r="D7" s="25">
        <f>IF(Calculation!$C$6='Reference Data'!D$2,Data!H7,0)</f>
        <v>0</v>
      </c>
      <c r="E7" s="25">
        <f>IF(Calculation!$C$6='Reference Data'!E$2,Data!I7,0)</f>
        <v>66.58574794520548</v>
      </c>
      <c r="F7" s="25">
        <f>IF(Calculation!$C$6='Reference Data'!F$2,Data!J7,0)</f>
        <v>0</v>
      </c>
      <c r="G7" s="25">
        <f>IF(Calculation!$C$6='Reference Data'!G$2,Data!K7,0)</f>
        <v>0</v>
      </c>
      <c r="H7" s="25">
        <f>IF(Calculation!$C$6='Reference Data'!H$2,Data!L7,0)</f>
        <v>0</v>
      </c>
      <c r="I7" s="25">
        <f>IF(Calculation!$C$6='Reference Data'!I$2,Data!M7,0)</f>
        <v>0</v>
      </c>
      <c r="J7" s="25">
        <f>IF(Calculation!$C$6='Reference Data'!J$2,Data!N7,0)</f>
        <v>0</v>
      </c>
      <c r="K7" s="25">
        <f>IF(Calculation!$C$6='Reference Data'!K$2,Data!O7,0)</f>
        <v>0</v>
      </c>
      <c r="L7" s="25">
        <f>IF(Calculation!$C$6='Reference Data'!L$2,Data!P7,0)</f>
        <v>0</v>
      </c>
      <c r="M7" s="25">
        <f>IF(Calculation!$C$6='Reference Data'!M$2,Data!Q7,0)</f>
        <v>0</v>
      </c>
      <c r="N7" s="25">
        <f>IF(Calculation!$C$6='Reference Data'!N$2,Data!R7,0)</f>
        <v>0</v>
      </c>
      <c r="O7" s="25">
        <f>IF(Calculation!$C$6='Reference Data'!O$2,Data!S7,0)</f>
        <v>0</v>
      </c>
      <c r="P7" s="25">
        <f>IF(Calculation!$C$6='Reference Data'!P$2,Data!T7,0)</f>
        <v>0</v>
      </c>
      <c r="Q7" s="25">
        <f>IF(Calculation!$C$6='Reference Data'!Q$2,Data!U7,0)</f>
        <v>0</v>
      </c>
      <c r="R7" s="30">
        <f t="shared" si="1"/>
        <v>66.58574794520548</v>
      </c>
      <c r="S7" s="31">
        <f>IF(S$2=Calculation!$D$6,Data!V7,0)</f>
        <v>0</v>
      </c>
      <c r="T7" s="6">
        <f>IF(T$2=Calculation!$D$6,Data!W7,0)</f>
        <v>0</v>
      </c>
      <c r="U7" s="6">
        <f>IF(U$2=Calculation!$D$6,Data!X7,0)</f>
        <v>0</v>
      </c>
      <c r="V7" s="6">
        <f>IF(V$2=Calculation!$D$6,Data!Y7,0)</f>
        <v>0</v>
      </c>
      <c r="W7" s="6">
        <f>IF(W$2=Calculation!$D$6,Data!Z7,0)</f>
        <v>0</v>
      </c>
      <c r="X7" s="6">
        <f>IF(X$2=Calculation!$D$6,Data!AA7,0)</f>
        <v>0</v>
      </c>
      <c r="Y7" s="6">
        <f>IF(Y$2=Calculation!$D$6,Data!AB7,0)</f>
        <v>0</v>
      </c>
      <c r="Z7" s="6">
        <f>IF(Z$2=Calculation!$D$6,Data!AC7,0)</f>
        <v>0</v>
      </c>
      <c r="AA7" s="6">
        <f>IF(AA$2=Calculation!$D$6,Data!AD7,0)</f>
        <v>0</v>
      </c>
      <c r="AB7" s="6">
        <f>IF(AB$2=Calculation!$D$6,Data!AE7,0)</f>
        <v>0</v>
      </c>
      <c r="AC7" s="6">
        <f>IF(AC$2=Calculation!$D$6,Data!AF7,0)</f>
        <v>0</v>
      </c>
      <c r="AD7" s="6">
        <f>IF(AD$2=Calculation!$D$6,Data!AG7,0)</f>
        <v>0</v>
      </c>
      <c r="AE7" s="6">
        <f>IF(AE$2=Calculation!$D$6,Data!AH7,0)</f>
        <v>0</v>
      </c>
      <c r="AF7" s="6">
        <f>IF(AF$2=Calculation!$D$6,Data!AI7,0)</f>
        <v>0</v>
      </c>
      <c r="AG7" s="8">
        <f t="shared" si="2"/>
        <v>0</v>
      </c>
      <c r="AH7" s="31">
        <f>IF(AH$2=Calculation!$E$6,0,0)</f>
        <v>0</v>
      </c>
      <c r="AI7" s="6">
        <f>IF(AI$2=Calculation!$E$6,Data!AJ7,0)</f>
        <v>0</v>
      </c>
      <c r="AJ7" s="6">
        <f>IF(AJ$2=Calculation!$E$6,Data!AK7,0)</f>
        <v>0</v>
      </c>
      <c r="AK7" s="6">
        <f>IF(AK$2=Calculation!$E$6,Data!AL7,0)</f>
        <v>0</v>
      </c>
      <c r="AL7" s="6">
        <f>IF(AL$2=Calculation!$E$6,Data!AM7,0)</f>
        <v>0</v>
      </c>
      <c r="AM7" s="6">
        <f>IF(AM$2=Calculation!$E$6,Data!AN7,0)</f>
        <v>0</v>
      </c>
      <c r="AN7" s="6">
        <f>IF(AN$2=Calculation!$E$6,Data!AO7,0)</f>
        <v>0</v>
      </c>
      <c r="AO7" s="6">
        <f>IF(AO$2=Calculation!$E$6,Data!AP7,0)</f>
        <v>0</v>
      </c>
      <c r="AP7" s="8">
        <f t="shared" si="3"/>
        <v>0</v>
      </c>
      <c r="AQ7" s="31">
        <f>IF(AQ$2=Calculation!$F$6,0,0)</f>
        <v>0</v>
      </c>
      <c r="AR7" s="6">
        <f>IF(AR$2=Calculation!$F$6,Data!AQ7,0)</f>
        <v>0</v>
      </c>
      <c r="AS7" s="6">
        <f>IF(AS$2=Calculation!$F$6,Data!AR7,0)</f>
        <v>0</v>
      </c>
      <c r="AT7" s="6">
        <f>IF(AT$2=Calculation!$F$6,Data!AS7,0)</f>
        <v>0</v>
      </c>
      <c r="AU7" s="6">
        <f>IF(AU$2=Calculation!$F$6,Data!AT7,0)</f>
        <v>0</v>
      </c>
      <c r="AV7" s="6">
        <f>IF(AV$2=Calculation!$F$6,Data!AU7,0)</f>
        <v>0</v>
      </c>
      <c r="AW7" s="6">
        <f>IF(AW$2=Calculation!$F$6,Data!AV7,0)</f>
        <v>0</v>
      </c>
      <c r="AX7" s="6">
        <f>IF(AX$2=Calculation!$F$6,Data!AW7,0)</f>
        <v>0</v>
      </c>
      <c r="AY7" s="8">
        <f t="shared" si="4"/>
        <v>0</v>
      </c>
      <c r="AZ7" s="31">
        <f>IF(AZ$2=Calculation!$G$6,0,0)</f>
        <v>0</v>
      </c>
      <c r="BA7" s="6">
        <f>IF(BA$2=Calculation!$G$6,Data!AX7,0)</f>
        <v>0</v>
      </c>
      <c r="BB7" s="6">
        <f>IF(BB$2=Calculation!$G$6,Data!AY7,0)</f>
        <v>0</v>
      </c>
      <c r="BC7" s="6">
        <f>IF(BC$2=Calculation!$G$6,Data!AZ7,0)</f>
        <v>0</v>
      </c>
      <c r="BD7" s="6">
        <f>IF(BD$2=Calculation!$G$6,Data!BA7,0)</f>
        <v>0</v>
      </c>
      <c r="BE7" s="6">
        <f>IF(BE$2=Calculation!$G$6,Data!BB7,0)</f>
        <v>0</v>
      </c>
      <c r="BF7" s="6">
        <f>IF(BF$2=Calculation!$G$6,Data!BC7,0)</f>
        <v>0</v>
      </c>
      <c r="BG7" s="6">
        <f>IF(BG$2=Calculation!$G$6,Data!BD7,0)</f>
        <v>0</v>
      </c>
      <c r="BH7" s="8">
        <f t="shared" si="5"/>
        <v>0</v>
      </c>
      <c r="BI7" s="119">
        <f>IF(Calculation!$H$6="Yes",Data!BE7,0)</f>
        <v>0</v>
      </c>
      <c r="BJ7" s="31">
        <f>IF(BJ$2=Calculation!$L$4,0,0)</f>
        <v>0</v>
      </c>
      <c r="BK7" s="6">
        <f>IF(BK$2=Calculation!$L$4,Data!BV7,0)</f>
        <v>0</v>
      </c>
      <c r="BL7" s="6">
        <f>IF(BL$2=Calculation!$L$4,Data!BW7,0)</f>
        <v>0.006</v>
      </c>
      <c r="BM7" s="6">
        <f>IF(BM$2=Calculation!$L$4,Data!BX7,0)</f>
        <v>0</v>
      </c>
      <c r="BN7" s="6">
        <f>IF(BN$2=Calculation!$L$4,Data!BY7,0)</f>
        <v>0</v>
      </c>
      <c r="BO7" s="22">
        <f t="shared" si="6"/>
        <v>0.006</v>
      </c>
      <c r="BP7" s="25">
        <f>IF(Calculation!$J$6='Reference Data'!BP$2,Data!C7,0)</f>
        <v>0</v>
      </c>
      <c r="BQ7" s="25">
        <f>IF(Calculation!$J$6='Reference Data'!BQ$2,Data!D7,0)</f>
        <v>0</v>
      </c>
      <c r="BR7" s="25">
        <f>IF(Calculation!$J$6='Reference Data'!BR$2,Data!E7,0)</f>
        <v>0</v>
      </c>
      <c r="BS7" s="25">
        <f>IF(Calculation!$J$6='Reference Data'!BS$2,Data!F7,0)</f>
        <v>61.194</v>
      </c>
      <c r="BT7" s="121">
        <f t="shared" si="0"/>
        <v>61.194</v>
      </c>
      <c r="BU7" s="124">
        <f>IF(Calculation!$L$6="Yes",'Reference Data'!BO7*Calculation!$L$5,0)</f>
        <v>0.003</v>
      </c>
      <c r="BV7" s="124">
        <f>IF(Calculation!$M$6="Yes",IF((Calculation!I11-'Reference Data'!BT7)&gt;0,(Calculation!I11-'Reference Data'!BT7)*Calculation!$M$5,0),0)</f>
        <v>1.3479369863013702</v>
      </c>
      <c r="BW7" s="97">
        <f>IF(Calculation!$K$6="Yes",IF((Calculation!I11)&lt;Calculation!J11,(Calculation!I11-Calculation!J11)*Calculation!$K$5,0),0)</f>
        <v>0</v>
      </c>
      <c r="BX7" s="127">
        <f>IF(Calculation!$N$5='Reference Data'!$BX$2,'Scaling Calculation'!D10,0)</f>
        <v>0</v>
      </c>
      <c r="BY7" s="3">
        <f>IF(Calculation!$N$5='Reference Data'!$BY$2,'Scaling Calculation'!H10,0)</f>
        <v>0</v>
      </c>
      <c r="BZ7" s="22">
        <f>IF(Calculation!$N$6="Yes",SUM('Reference Data'!BX7:BY7),0)</f>
        <v>0</v>
      </c>
      <c r="CA7" s="25"/>
      <c r="CB7" s="25"/>
      <c r="CC7" s="25"/>
      <c r="CD7" s="25"/>
      <c r="CE7" s="25"/>
      <c r="CF7" s="25"/>
      <c r="CG7" s="25"/>
      <c r="CH7" s="25"/>
      <c r="CI7" s="25"/>
      <c r="CJ7" s="25"/>
      <c r="CK7" s="25"/>
      <c r="CL7" s="25"/>
      <c r="CM7" s="25"/>
      <c r="CN7" s="25"/>
      <c r="CO7" s="25"/>
      <c r="CP7" s="25"/>
      <c r="CQ7" s="25" t="e">
        <f>IF(Calculation!#REF!='Reference Data'!CQ$2,Data!G7,0)</f>
        <v>#REF!</v>
      </c>
      <c r="CR7" s="25" t="e">
        <f>IF(Calculation!#REF!='Reference Data'!CR$2,Data!H7,0)</f>
        <v>#REF!</v>
      </c>
      <c r="CS7" s="25" t="e">
        <f>IF(Calculation!#REF!='Reference Data'!CS$2,Data!I7,0)</f>
        <v>#REF!</v>
      </c>
      <c r="CT7" s="25" t="e">
        <f>IF(Calculation!#REF!='Reference Data'!CT$2,Data!J7,0)</f>
        <v>#REF!</v>
      </c>
      <c r="CU7" s="25" t="e">
        <f>IF(Calculation!#REF!='Reference Data'!CU$2,Data!K7,0)</f>
        <v>#REF!</v>
      </c>
      <c r="CV7" s="25" t="e">
        <f>IF(Calculation!#REF!='Reference Data'!CV$2,Data!L7,0)</f>
        <v>#REF!</v>
      </c>
      <c r="CW7" s="25" t="e">
        <f>IF(Calculation!#REF!='Reference Data'!CW$2,Data!M7,0)</f>
        <v>#REF!</v>
      </c>
      <c r="CX7" s="25" t="e">
        <f>IF(Calculation!#REF!='Reference Data'!CX$2,Data!N7,0)</f>
        <v>#REF!</v>
      </c>
      <c r="CY7" s="25" t="e">
        <f>IF(Calculation!#REF!='Reference Data'!CY$2,Data!O7,0)</f>
        <v>#REF!</v>
      </c>
      <c r="CZ7" s="25" t="e">
        <f>IF(Calculation!#REF!='Reference Data'!CZ$2,Data!P7,0)</f>
        <v>#REF!</v>
      </c>
      <c r="DA7" s="25" t="e">
        <f>IF(Calculation!#REF!='Reference Data'!DA$2,Data!Q7,0)</f>
        <v>#REF!</v>
      </c>
      <c r="DB7" s="25" t="e">
        <f>IF(Calculation!#REF!='Reference Data'!DB$2,Data!R7,0)</f>
        <v>#REF!</v>
      </c>
      <c r="DC7" s="25" t="e">
        <f>IF(Calculation!#REF!='Reference Data'!DC$2,Data!S7,0)</f>
        <v>#REF!</v>
      </c>
      <c r="DD7" s="25" t="e">
        <f>IF(Calculation!#REF!='Reference Data'!DD$2,Data!T7,0)</f>
        <v>#REF!</v>
      </c>
      <c r="DE7" s="25" t="e">
        <f>IF(Calculation!#REF!='Reference Data'!DE$2,Data!U7,0)</f>
        <v>#REF!</v>
      </c>
      <c r="DF7" s="30" t="e">
        <f t="shared" si="7"/>
        <v>#REF!</v>
      </c>
    </row>
    <row r="8" spans="1:110" ht="15">
      <c r="A8" s="15">
        <v>10029</v>
      </c>
      <c r="B8" s="48" t="s">
        <v>15</v>
      </c>
      <c r="C8" s="24">
        <f>IF(Calculation!$C$6='Reference Data'!C$2,Data!G8,0)</f>
        <v>0</v>
      </c>
      <c r="D8" s="25">
        <f>IF(Calculation!$C$6='Reference Data'!D$2,Data!H8,0)</f>
        <v>0</v>
      </c>
      <c r="E8" s="25">
        <f>IF(Calculation!$C$6='Reference Data'!E$2,Data!I8,0)</f>
        <v>20.350107762557077</v>
      </c>
      <c r="F8" s="25">
        <f>IF(Calculation!$C$6='Reference Data'!F$2,Data!J8,0)</f>
        <v>0</v>
      </c>
      <c r="G8" s="25">
        <f>IF(Calculation!$C$6='Reference Data'!G$2,Data!K8,0)</f>
        <v>0</v>
      </c>
      <c r="H8" s="25">
        <f>IF(Calculation!$C$6='Reference Data'!H$2,Data!L8,0)</f>
        <v>0</v>
      </c>
      <c r="I8" s="25">
        <f>IF(Calculation!$C$6='Reference Data'!I$2,Data!M8,0)</f>
        <v>0</v>
      </c>
      <c r="J8" s="25">
        <f>IF(Calculation!$C$6='Reference Data'!J$2,Data!N8,0)</f>
        <v>0</v>
      </c>
      <c r="K8" s="25">
        <f>IF(Calculation!$C$6='Reference Data'!K$2,Data!O8,0)</f>
        <v>0</v>
      </c>
      <c r="L8" s="25">
        <f>IF(Calculation!$C$6='Reference Data'!L$2,Data!P8,0)</f>
        <v>0</v>
      </c>
      <c r="M8" s="25">
        <f>IF(Calculation!$C$6='Reference Data'!M$2,Data!Q8,0)</f>
        <v>0</v>
      </c>
      <c r="N8" s="25">
        <f>IF(Calculation!$C$6='Reference Data'!N$2,Data!R8,0)</f>
        <v>0</v>
      </c>
      <c r="O8" s="25">
        <f>IF(Calculation!$C$6='Reference Data'!O$2,Data!S8,0)</f>
        <v>0</v>
      </c>
      <c r="P8" s="25">
        <f>IF(Calculation!$C$6='Reference Data'!P$2,Data!T8,0)</f>
        <v>0</v>
      </c>
      <c r="Q8" s="25">
        <f>IF(Calculation!$C$6='Reference Data'!Q$2,Data!U8,0)</f>
        <v>0</v>
      </c>
      <c r="R8" s="30">
        <f t="shared" si="1"/>
        <v>20.350107762557077</v>
      </c>
      <c r="S8" s="31">
        <f>IF(S$2=Calculation!$D$6,Data!V8,0)</f>
        <v>0</v>
      </c>
      <c r="T8" s="6">
        <f>IF(T$2=Calculation!$D$6,Data!W8,0)</f>
        <v>0</v>
      </c>
      <c r="U8" s="6">
        <f>IF(U$2=Calculation!$D$6,Data!X8,0)</f>
        <v>0</v>
      </c>
      <c r="V8" s="6">
        <f>IF(V$2=Calculation!$D$6,Data!Y8,0)</f>
        <v>0</v>
      </c>
      <c r="W8" s="6">
        <f>IF(W$2=Calculation!$D$6,Data!Z8,0)</f>
        <v>0</v>
      </c>
      <c r="X8" s="6">
        <f>IF(X$2=Calculation!$D$6,Data!AA8,0)</f>
        <v>0</v>
      </c>
      <c r="Y8" s="6">
        <f>IF(Y$2=Calculation!$D$6,Data!AB8,0)</f>
        <v>0</v>
      </c>
      <c r="Z8" s="6">
        <f>IF(Z$2=Calculation!$D$6,Data!AC8,0)</f>
        <v>0</v>
      </c>
      <c r="AA8" s="6">
        <f>IF(AA$2=Calculation!$D$6,Data!AD8,0)</f>
        <v>0</v>
      </c>
      <c r="AB8" s="6">
        <f>IF(AB$2=Calculation!$D$6,Data!AE8,0)</f>
        <v>0</v>
      </c>
      <c r="AC8" s="6">
        <f>IF(AC$2=Calculation!$D$6,Data!AF8,0)</f>
        <v>0</v>
      </c>
      <c r="AD8" s="6">
        <f>IF(AD$2=Calculation!$D$6,Data!AG8,0)</f>
        <v>0</v>
      </c>
      <c r="AE8" s="6">
        <f>IF(AE$2=Calculation!$D$6,Data!AH8,0)</f>
        <v>0</v>
      </c>
      <c r="AF8" s="6">
        <f>IF(AF$2=Calculation!$D$6,Data!AI8,0)</f>
        <v>0</v>
      </c>
      <c r="AG8" s="8">
        <f t="shared" si="2"/>
        <v>0</v>
      </c>
      <c r="AH8" s="31">
        <f>IF(AH$2=Calculation!$E$6,0,0)</f>
        <v>0</v>
      </c>
      <c r="AI8" s="6">
        <f>IF(AI$2=Calculation!$E$6,Data!AJ8,0)</f>
        <v>0</v>
      </c>
      <c r="AJ8" s="6">
        <f>IF(AJ$2=Calculation!$E$6,Data!AK8,0)</f>
        <v>0</v>
      </c>
      <c r="AK8" s="6">
        <f>IF(AK$2=Calculation!$E$6,Data!AL8,0)</f>
        <v>0</v>
      </c>
      <c r="AL8" s="6">
        <f>IF(AL$2=Calculation!$E$6,Data!AM8,0)</f>
        <v>0</v>
      </c>
      <c r="AM8" s="6">
        <f>IF(AM$2=Calculation!$E$6,Data!AN8,0)</f>
        <v>0</v>
      </c>
      <c r="AN8" s="6">
        <f>IF(AN$2=Calculation!$E$6,Data!AO8,0)</f>
        <v>0</v>
      </c>
      <c r="AO8" s="6">
        <f>IF(AO$2=Calculation!$E$6,Data!AP8,0)</f>
        <v>0</v>
      </c>
      <c r="AP8" s="8">
        <f t="shared" si="3"/>
        <v>0</v>
      </c>
      <c r="AQ8" s="31">
        <f>IF(AQ$2=Calculation!$F$6,0,0)</f>
        <v>0</v>
      </c>
      <c r="AR8" s="6">
        <f>IF(AR$2=Calculation!$F$6,Data!AQ8,0)</f>
        <v>0</v>
      </c>
      <c r="AS8" s="6">
        <f>IF(AS$2=Calculation!$F$6,Data!AR8,0)</f>
        <v>0</v>
      </c>
      <c r="AT8" s="6">
        <f>IF(AT$2=Calculation!$F$6,Data!AS8,0)</f>
        <v>0</v>
      </c>
      <c r="AU8" s="6">
        <f>IF(AU$2=Calculation!$F$6,Data!AT8,0)</f>
        <v>0</v>
      </c>
      <c r="AV8" s="6">
        <f>IF(AV$2=Calculation!$F$6,Data!AU8,0)</f>
        <v>0</v>
      </c>
      <c r="AW8" s="6">
        <f>IF(AW$2=Calculation!$F$6,Data!AV8,0)</f>
        <v>0</v>
      </c>
      <c r="AX8" s="6">
        <f>IF(AX$2=Calculation!$F$6,Data!AW8,0)</f>
        <v>0</v>
      </c>
      <c r="AY8" s="8">
        <f t="shared" si="4"/>
        <v>0</v>
      </c>
      <c r="AZ8" s="31">
        <f>IF(AZ$2=Calculation!$G$6,0,0)</f>
        <v>0</v>
      </c>
      <c r="BA8" s="6">
        <f>IF(BA$2=Calculation!$G$6,Data!AX8,0)</f>
        <v>0</v>
      </c>
      <c r="BB8" s="6">
        <f>IF(BB$2=Calculation!$G$6,Data!AY8,0)</f>
        <v>0</v>
      </c>
      <c r="BC8" s="6">
        <f>IF(BC$2=Calculation!$G$6,Data!AZ8,0)</f>
        <v>0</v>
      </c>
      <c r="BD8" s="6">
        <f>IF(BD$2=Calculation!$G$6,Data!BA8,0)</f>
        <v>0</v>
      </c>
      <c r="BE8" s="6">
        <f>IF(BE$2=Calculation!$G$6,Data!BB8,0)</f>
        <v>0</v>
      </c>
      <c r="BF8" s="6">
        <f>IF(BF$2=Calculation!$G$6,Data!BC8,0)</f>
        <v>0</v>
      </c>
      <c r="BG8" s="6">
        <f>IF(BG$2=Calculation!$G$6,Data!BD8,0)</f>
        <v>0</v>
      </c>
      <c r="BH8" s="8">
        <f t="shared" si="5"/>
        <v>0</v>
      </c>
      <c r="BI8" s="119">
        <f>IF(Calculation!$H$6="Yes",Data!BE8,0)</f>
        <v>0</v>
      </c>
      <c r="BJ8" s="31">
        <f>IF(BJ$2=Calculation!$L$4,0,0)</f>
        <v>0</v>
      </c>
      <c r="BK8" s="6">
        <f>IF(BK$2=Calculation!$L$4,Data!BV8,0)</f>
        <v>0</v>
      </c>
      <c r="BL8" s="6">
        <f>IF(BL$2=Calculation!$L$4,Data!BW8,0)</f>
        <v>0</v>
      </c>
      <c r="BM8" s="6">
        <f>IF(BM$2=Calculation!$L$4,Data!BX8,0)</f>
        <v>0</v>
      </c>
      <c r="BN8" s="6">
        <f>IF(BN$2=Calculation!$L$4,Data!BY8,0)</f>
        <v>0</v>
      </c>
      <c r="BO8" s="22">
        <f t="shared" si="6"/>
        <v>0</v>
      </c>
      <c r="BP8" s="25">
        <f>IF(Calculation!$J$6='Reference Data'!BP$2,Data!C8,0)</f>
        <v>0</v>
      </c>
      <c r="BQ8" s="25">
        <f>IF(Calculation!$J$6='Reference Data'!BQ$2,Data!D8,0)</f>
        <v>0</v>
      </c>
      <c r="BR8" s="25">
        <f>IF(Calculation!$J$6='Reference Data'!BR$2,Data!E8,0)</f>
        <v>0</v>
      </c>
      <c r="BS8" s="25">
        <f>IF(Calculation!$J$6='Reference Data'!BS$2,Data!F8,0)</f>
        <v>17.616</v>
      </c>
      <c r="BT8" s="121">
        <f t="shared" si="0"/>
        <v>17.616</v>
      </c>
      <c r="BU8" s="124">
        <f>IF(Calculation!$L$6="Yes",'Reference Data'!BO8*Calculation!$L$5,0)</f>
        <v>0</v>
      </c>
      <c r="BV8" s="124">
        <f>IF(Calculation!$M$6="Yes",IF((Calculation!I12-'Reference Data'!BT8)&gt;0,(Calculation!I12-'Reference Data'!BT8)*Calculation!$M$5,0),0)</f>
        <v>0.6835269406392692</v>
      </c>
      <c r="BW8" s="97">
        <f>IF(Calculation!$K$6="Yes",IF((Calculation!I12)&lt;Calculation!J12,(Calculation!I12-Calculation!J12)*Calculation!$K$5,0),0)</f>
        <v>0</v>
      </c>
      <c r="BX8" s="127">
        <f>IF(Calculation!$N$5='Reference Data'!$BX$2,'Scaling Calculation'!D11,0)</f>
        <v>0</v>
      </c>
      <c r="BY8" s="3">
        <f>IF(Calculation!$N$5='Reference Data'!$BY$2,'Scaling Calculation'!H11,0)</f>
        <v>0</v>
      </c>
      <c r="BZ8" s="22">
        <f>IF(Calculation!$N$6="Yes",SUM('Reference Data'!BX8:BY8),0)</f>
        <v>0</v>
      </c>
      <c r="CA8" s="25"/>
      <c r="CB8" s="25"/>
      <c r="CC8" s="25"/>
      <c r="CD8" s="25"/>
      <c r="CE8" s="25"/>
      <c r="CF8" s="25"/>
      <c r="CG8" s="25"/>
      <c r="CH8" s="25"/>
      <c r="CI8" s="25"/>
      <c r="CJ8" s="25"/>
      <c r="CK8" s="25"/>
      <c r="CL8" s="25"/>
      <c r="CM8" s="25"/>
      <c r="CN8" s="25"/>
      <c r="CO8" s="25"/>
      <c r="CP8" s="25"/>
      <c r="CQ8" s="25" t="e">
        <f>IF(Calculation!#REF!='Reference Data'!CQ$2,Data!G8,0)</f>
        <v>#REF!</v>
      </c>
      <c r="CR8" s="25" t="e">
        <f>IF(Calculation!#REF!='Reference Data'!CR$2,Data!H8,0)</f>
        <v>#REF!</v>
      </c>
      <c r="CS8" s="25" t="e">
        <f>IF(Calculation!#REF!='Reference Data'!CS$2,Data!I8,0)</f>
        <v>#REF!</v>
      </c>
      <c r="CT8" s="25" t="e">
        <f>IF(Calculation!#REF!='Reference Data'!CT$2,Data!J8,0)</f>
        <v>#REF!</v>
      </c>
      <c r="CU8" s="25" t="e">
        <f>IF(Calculation!#REF!='Reference Data'!CU$2,Data!K8,0)</f>
        <v>#REF!</v>
      </c>
      <c r="CV8" s="25" t="e">
        <f>IF(Calculation!#REF!='Reference Data'!CV$2,Data!L8,0)</f>
        <v>#REF!</v>
      </c>
      <c r="CW8" s="25" t="e">
        <f>IF(Calculation!#REF!='Reference Data'!CW$2,Data!M8,0)</f>
        <v>#REF!</v>
      </c>
      <c r="CX8" s="25" t="e">
        <f>IF(Calculation!#REF!='Reference Data'!CX$2,Data!N8,0)</f>
        <v>#REF!</v>
      </c>
      <c r="CY8" s="25" t="e">
        <f>IF(Calculation!#REF!='Reference Data'!CY$2,Data!O8,0)</f>
        <v>#REF!</v>
      </c>
      <c r="CZ8" s="25" t="e">
        <f>IF(Calculation!#REF!='Reference Data'!CZ$2,Data!P8,0)</f>
        <v>#REF!</v>
      </c>
      <c r="DA8" s="25" t="e">
        <f>IF(Calculation!#REF!='Reference Data'!DA$2,Data!Q8,0)</f>
        <v>#REF!</v>
      </c>
      <c r="DB8" s="25" t="e">
        <f>IF(Calculation!#REF!='Reference Data'!DB$2,Data!R8,0)</f>
        <v>#REF!</v>
      </c>
      <c r="DC8" s="25" t="e">
        <f>IF(Calculation!#REF!='Reference Data'!DC$2,Data!S8,0)</f>
        <v>#REF!</v>
      </c>
      <c r="DD8" s="25" t="e">
        <f>IF(Calculation!#REF!='Reference Data'!DD$2,Data!T8,0)</f>
        <v>#REF!</v>
      </c>
      <c r="DE8" s="25" t="e">
        <f>IF(Calculation!#REF!='Reference Data'!DE$2,Data!U8,0)</f>
        <v>#REF!</v>
      </c>
      <c r="DF8" s="30" t="e">
        <f t="shared" si="7"/>
        <v>#REF!</v>
      </c>
    </row>
    <row r="9" spans="1:110" ht="15">
      <c r="A9" s="15">
        <v>10044</v>
      </c>
      <c r="B9" s="48" t="s">
        <v>16</v>
      </c>
      <c r="C9" s="24">
        <f>IF(Calculation!$C$6='Reference Data'!C$2,Data!G9,0)</f>
        <v>0</v>
      </c>
      <c r="D9" s="25">
        <f>IF(Calculation!$C$6='Reference Data'!D$2,Data!H9,0)</f>
        <v>0</v>
      </c>
      <c r="E9" s="25">
        <f>IF(Calculation!$C$6='Reference Data'!E$2,Data!I9,0)</f>
        <v>21.984089155251144</v>
      </c>
      <c r="F9" s="25">
        <f>IF(Calculation!$C$6='Reference Data'!F$2,Data!J9,0)</f>
        <v>0</v>
      </c>
      <c r="G9" s="25">
        <f>IF(Calculation!$C$6='Reference Data'!G$2,Data!K9,0)</f>
        <v>0</v>
      </c>
      <c r="H9" s="25">
        <f>IF(Calculation!$C$6='Reference Data'!H$2,Data!L9,0)</f>
        <v>0</v>
      </c>
      <c r="I9" s="25">
        <f>IF(Calculation!$C$6='Reference Data'!I$2,Data!M9,0)</f>
        <v>0</v>
      </c>
      <c r="J9" s="25">
        <f>IF(Calculation!$C$6='Reference Data'!J$2,Data!N9,0)</f>
        <v>0</v>
      </c>
      <c r="K9" s="25">
        <f>IF(Calculation!$C$6='Reference Data'!K$2,Data!O9,0)</f>
        <v>0</v>
      </c>
      <c r="L9" s="25">
        <f>IF(Calculation!$C$6='Reference Data'!L$2,Data!P9,0)</f>
        <v>0</v>
      </c>
      <c r="M9" s="25">
        <f>IF(Calculation!$C$6='Reference Data'!M$2,Data!Q9,0)</f>
        <v>0</v>
      </c>
      <c r="N9" s="25">
        <f>IF(Calculation!$C$6='Reference Data'!N$2,Data!R9,0)</f>
        <v>0</v>
      </c>
      <c r="O9" s="25">
        <f>IF(Calculation!$C$6='Reference Data'!O$2,Data!S9,0)</f>
        <v>0</v>
      </c>
      <c r="P9" s="25">
        <f>IF(Calculation!$C$6='Reference Data'!P$2,Data!T9,0)</f>
        <v>0</v>
      </c>
      <c r="Q9" s="25">
        <f>IF(Calculation!$C$6='Reference Data'!Q$2,Data!U9,0)</f>
        <v>0</v>
      </c>
      <c r="R9" s="30">
        <f t="shared" si="1"/>
        <v>21.984089155251144</v>
      </c>
      <c r="S9" s="31">
        <f>IF(S$2=Calculation!$D$6,Data!V9,0)</f>
        <v>0</v>
      </c>
      <c r="T9" s="6">
        <f>IF(T$2=Calculation!$D$6,Data!W9,0)</f>
        <v>0</v>
      </c>
      <c r="U9" s="6">
        <f>IF(U$2=Calculation!$D$6,Data!X9,0)</f>
        <v>0</v>
      </c>
      <c r="V9" s="6">
        <f>IF(V$2=Calculation!$D$6,Data!Y9,0)</f>
        <v>0</v>
      </c>
      <c r="W9" s="6">
        <f>IF(W$2=Calculation!$D$6,Data!Z9,0)</f>
        <v>0</v>
      </c>
      <c r="X9" s="6">
        <f>IF(X$2=Calculation!$D$6,Data!AA9,0)</f>
        <v>0</v>
      </c>
      <c r="Y9" s="6">
        <f>IF(Y$2=Calculation!$D$6,Data!AB9,0)</f>
        <v>0</v>
      </c>
      <c r="Z9" s="6">
        <f>IF(Z$2=Calculation!$D$6,Data!AC9,0)</f>
        <v>0</v>
      </c>
      <c r="AA9" s="6">
        <f>IF(AA$2=Calculation!$D$6,Data!AD9,0)</f>
        <v>0</v>
      </c>
      <c r="AB9" s="6">
        <f>IF(AB$2=Calculation!$D$6,Data!AE9,0)</f>
        <v>0</v>
      </c>
      <c r="AC9" s="6">
        <f>IF(AC$2=Calculation!$D$6,Data!AF9,0)</f>
        <v>0</v>
      </c>
      <c r="AD9" s="6">
        <f>IF(AD$2=Calculation!$D$6,Data!AG9,0)</f>
        <v>0</v>
      </c>
      <c r="AE9" s="6">
        <f>IF(AE$2=Calculation!$D$6,Data!AH9,0)</f>
        <v>0</v>
      </c>
      <c r="AF9" s="6">
        <f>IF(AF$2=Calculation!$D$6,Data!AI9,0)</f>
        <v>0</v>
      </c>
      <c r="AG9" s="8">
        <f t="shared" si="2"/>
        <v>0</v>
      </c>
      <c r="AH9" s="31">
        <f>IF(AH$2=Calculation!$E$6,0,0)</f>
        <v>0</v>
      </c>
      <c r="AI9" s="6">
        <f>IF(AI$2=Calculation!$E$6,Data!AJ9,0)</f>
        <v>0</v>
      </c>
      <c r="AJ9" s="6">
        <f>IF(AJ$2=Calculation!$E$6,Data!AK9,0)</f>
        <v>0</v>
      </c>
      <c r="AK9" s="6">
        <f>IF(AK$2=Calculation!$E$6,Data!AL9,0)</f>
        <v>0</v>
      </c>
      <c r="AL9" s="6">
        <f>IF(AL$2=Calculation!$E$6,Data!AM9,0)</f>
        <v>0</v>
      </c>
      <c r="AM9" s="6">
        <f>IF(AM$2=Calculation!$E$6,Data!AN9,0)</f>
        <v>0</v>
      </c>
      <c r="AN9" s="6">
        <f>IF(AN$2=Calculation!$E$6,Data!AO9,0)</f>
        <v>0</v>
      </c>
      <c r="AO9" s="6">
        <f>IF(AO$2=Calculation!$E$6,Data!AP9,0)</f>
        <v>0</v>
      </c>
      <c r="AP9" s="8">
        <f t="shared" si="3"/>
        <v>0</v>
      </c>
      <c r="AQ9" s="31">
        <f>IF(AQ$2=Calculation!$F$6,0,0)</f>
        <v>0</v>
      </c>
      <c r="AR9" s="6">
        <f>IF(AR$2=Calculation!$F$6,Data!AQ9,0)</f>
        <v>0</v>
      </c>
      <c r="AS9" s="6">
        <f>IF(AS$2=Calculation!$F$6,Data!AR9,0)</f>
        <v>0</v>
      </c>
      <c r="AT9" s="6">
        <f>IF(AT$2=Calculation!$F$6,Data!AS9,0)</f>
        <v>0</v>
      </c>
      <c r="AU9" s="6">
        <f>IF(AU$2=Calculation!$F$6,Data!AT9,0)</f>
        <v>0</v>
      </c>
      <c r="AV9" s="6">
        <f>IF(AV$2=Calculation!$F$6,Data!AU9,0)</f>
        <v>0</v>
      </c>
      <c r="AW9" s="6">
        <f>IF(AW$2=Calculation!$F$6,Data!AV9,0)</f>
        <v>0</v>
      </c>
      <c r="AX9" s="6">
        <f>IF(AX$2=Calculation!$F$6,Data!AW9,0)</f>
        <v>0</v>
      </c>
      <c r="AY9" s="8">
        <f t="shared" si="4"/>
        <v>0</v>
      </c>
      <c r="AZ9" s="31">
        <f>IF(AZ$2=Calculation!$G$6,0,0)</f>
        <v>0</v>
      </c>
      <c r="BA9" s="6">
        <f>IF(BA$2=Calculation!$G$6,Data!AX9,0)</f>
        <v>0</v>
      </c>
      <c r="BB9" s="6">
        <f>IF(BB$2=Calculation!$G$6,Data!AY9,0)</f>
        <v>0</v>
      </c>
      <c r="BC9" s="6">
        <f>IF(BC$2=Calculation!$G$6,Data!AZ9,0)</f>
        <v>0</v>
      </c>
      <c r="BD9" s="6">
        <f>IF(BD$2=Calculation!$G$6,Data!BA9,0)</f>
        <v>0</v>
      </c>
      <c r="BE9" s="6">
        <f>IF(BE$2=Calculation!$G$6,Data!BB9,0)</f>
        <v>0</v>
      </c>
      <c r="BF9" s="6">
        <f>IF(BF$2=Calculation!$G$6,Data!BC9,0)</f>
        <v>0</v>
      </c>
      <c r="BG9" s="6">
        <f>IF(BG$2=Calculation!$G$6,Data!BD9,0)</f>
        <v>0</v>
      </c>
      <c r="BH9" s="8">
        <f t="shared" si="5"/>
        <v>0</v>
      </c>
      <c r="BI9" s="119">
        <f>IF(Calculation!$H$6="Yes",Data!BE9,0)</f>
        <v>0</v>
      </c>
      <c r="BJ9" s="31">
        <f>IF(BJ$2=Calculation!$L$4,0,0)</f>
        <v>0</v>
      </c>
      <c r="BK9" s="6">
        <f>IF(BK$2=Calculation!$L$4,Data!BV9,0)</f>
        <v>0</v>
      </c>
      <c r="BL9" s="6">
        <f>IF(BL$2=Calculation!$L$4,Data!BW9,0)</f>
        <v>0</v>
      </c>
      <c r="BM9" s="6">
        <f>IF(BM$2=Calculation!$L$4,Data!BX9,0)</f>
        <v>0</v>
      </c>
      <c r="BN9" s="6">
        <f>IF(BN$2=Calculation!$L$4,Data!BY9,0)</f>
        <v>0</v>
      </c>
      <c r="BO9" s="22">
        <f t="shared" si="6"/>
        <v>0</v>
      </c>
      <c r="BP9" s="25">
        <f>IF(Calculation!$J$6='Reference Data'!BP$2,Data!C9,0)</f>
        <v>0</v>
      </c>
      <c r="BQ9" s="25">
        <f>IF(Calculation!$J$6='Reference Data'!BQ$2,Data!D9,0)</f>
        <v>0</v>
      </c>
      <c r="BR9" s="25">
        <f>IF(Calculation!$J$6='Reference Data'!BR$2,Data!E9,0)</f>
        <v>0</v>
      </c>
      <c r="BS9" s="25">
        <f>IF(Calculation!$J$6='Reference Data'!BS$2,Data!F9,0)</f>
        <v>20.309</v>
      </c>
      <c r="BT9" s="121">
        <f t="shared" si="0"/>
        <v>20.309</v>
      </c>
      <c r="BU9" s="124">
        <f>IF(Calculation!$L$6="Yes",'Reference Data'!BO9*Calculation!$L$5,0)</f>
        <v>0</v>
      </c>
      <c r="BV9" s="124">
        <f>IF(Calculation!$M$6="Yes",IF((Calculation!I13-'Reference Data'!BT9)&gt;0,(Calculation!I13-'Reference Data'!BT9)*Calculation!$M$5,0),0)</f>
        <v>0.41877228881278583</v>
      </c>
      <c r="BW9" s="97">
        <f>IF(Calculation!$K$6="Yes",IF((Calculation!I13)&lt;Calculation!J13,(Calculation!I13-Calculation!J13)*Calculation!$K$5,0),0)</f>
        <v>0</v>
      </c>
      <c r="BX9" s="127">
        <f>IF(Calculation!$N$5='Reference Data'!$BX$2,'Scaling Calculation'!D12,0)</f>
        <v>0</v>
      </c>
      <c r="BY9" s="3">
        <f>IF(Calculation!$N$5='Reference Data'!$BY$2,'Scaling Calculation'!H12,0)</f>
        <v>0</v>
      </c>
      <c r="BZ9" s="22">
        <f>IF(Calculation!$N$6="Yes",SUM('Reference Data'!BX9:BY9),0)</f>
        <v>0</v>
      </c>
      <c r="CA9" s="25"/>
      <c r="CB9" s="25"/>
      <c r="CC9" s="25"/>
      <c r="CD9" s="25"/>
      <c r="CE9" s="25"/>
      <c r="CF9" s="25"/>
      <c r="CG9" s="25"/>
      <c r="CH9" s="25"/>
      <c r="CI9" s="25"/>
      <c r="CJ9" s="25"/>
      <c r="CK9" s="25"/>
      <c r="CL9" s="25"/>
      <c r="CM9" s="25"/>
      <c r="CN9" s="25"/>
      <c r="CO9" s="25"/>
      <c r="CP9" s="25"/>
      <c r="CQ9" s="25" t="e">
        <f>IF(Calculation!#REF!='Reference Data'!CQ$2,Data!G9,0)</f>
        <v>#REF!</v>
      </c>
      <c r="CR9" s="25" t="e">
        <f>IF(Calculation!#REF!='Reference Data'!CR$2,Data!H9,0)</f>
        <v>#REF!</v>
      </c>
      <c r="CS9" s="25" t="e">
        <f>IF(Calculation!#REF!='Reference Data'!CS$2,Data!I9,0)</f>
        <v>#REF!</v>
      </c>
      <c r="CT9" s="25" t="e">
        <f>IF(Calculation!#REF!='Reference Data'!CT$2,Data!J9,0)</f>
        <v>#REF!</v>
      </c>
      <c r="CU9" s="25" t="e">
        <f>IF(Calculation!#REF!='Reference Data'!CU$2,Data!K9,0)</f>
        <v>#REF!</v>
      </c>
      <c r="CV9" s="25" t="e">
        <f>IF(Calculation!#REF!='Reference Data'!CV$2,Data!L9,0)</f>
        <v>#REF!</v>
      </c>
      <c r="CW9" s="25" t="e">
        <f>IF(Calculation!#REF!='Reference Data'!CW$2,Data!M9,0)</f>
        <v>#REF!</v>
      </c>
      <c r="CX9" s="25" t="e">
        <f>IF(Calculation!#REF!='Reference Data'!CX$2,Data!N9,0)</f>
        <v>#REF!</v>
      </c>
      <c r="CY9" s="25" t="e">
        <f>IF(Calculation!#REF!='Reference Data'!CY$2,Data!O9,0)</f>
        <v>#REF!</v>
      </c>
      <c r="CZ9" s="25" t="e">
        <f>IF(Calculation!#REF!='Reference Data'!CZ$2,Data!P9,0)</f>
        <v>#REF!</v>
      </c>
      <c r="DA9" s="25" t="e">
        <f>IF(Calculation!#REF!='Reference Data'!DA$2,Data!Q9,0)</f>
        <v>#REF!</v>
      </c>
      <c r="DB9" s="25" t="e">
        <f>IF(Calculation!#REF!='Reference Data'!DB$2,Data!R9,0)</f>
        <v>#REF!</v>
      </c>
      <c r="DC9" s="25" t="e">
        <f>IF(Calculation!#REF!='Reference Data'!DC$2,Data!S9,0)</f>
        <v>#REF!</v>
      </c>
      <c r="DD9" s="25" t="e">
        <f>IF(Calculation!#REF!='Reference Data'!DD$2,Data!T9,0)</f>
        <v>#REF!</v>
      </c>
      <c r="DE9" s="25" t="e">
        <f>IF(Calculation!#REF!='Reference Data'!DE$2,Data!U9,0)</f>
        <v>#REF!</v>
      </c>
      <c r="DF9" s="30" t="e">
        <f t="shared" si="7"/>
        <v>#REF!</v>
      </c>
    </row>
    <row r="10" spans="1:110" ht="15">
      <c r="A10" s="15">
        <v>10046</v>
      </c>
      <c r="B10" s="48" t="s">
        <v>17</v>
      </c>
      <c r="C10" s="24">
        <f>IF(Calculation!$C$6='Reference Data'!C$2,Data!G10,0)</f>
        <v>0</v>
      </c>
      <c r="D10" s="25">
        <f>IF(Calculation!$C$6='Reference Data'!D$2,Data!H10,0)</f>
        <v>0</v>
      </c>
      <c r="E10" s="25">
        <f>IF(Calculation!$C$6='Reference Data'!E$2,Data!I10,0)</f>
        <v>97.42363641552512</v>
      </c>
      <c r="F10" s="25">
        <f>IF(Calculation!$C$6='Reference Data'!F$2,Data!J10,0)</f>
        <v>0</v>
      </c>
      <c r="G10" s="25">
        <f>IF(Calculation!$C$6='Reference Data'!G$2,Data!K10,0)</f>
        <v>0</v>
      </c>
      <c r="H10" s="25">
        <f>IF(Calculation!$C$6='Reference Data'!H$2,Data!L10,0)</f>
        <v>0</v>
      </c>
      <c r="I10" s="25">
        <f>IF(Calculation!$C$6='Reference Data'!I$2,Data!M10,0)</f>
        <v>0</v>
      </c>
      <c r="J10" s="25">
        <f>IF(Calculation!$C$6='Reference Data'!J$2,Data!N10,0)</f>
        <v>0</v>
      </c>
      <c r="K10" s="25">
        <f>IF(Calculation!$C$6='Reference Data'!K$2,Data!O10,0)</f>
        <v>0</v>
      </c>
      <c r="L10" s="25">
        <f>IF(Calculation!$C$6='Reference Data'!L$2,Data!P10,0)</f>
        <v>0</v>
      </c>
      <c r="M10" s="25">
        <f>IF(Calculation!$C$6='Reference Data'!M$2,Data!Q10,0)</f>
        <v>0</v>
      </c>
      <c r="N10" s="25">
        <f>IF(Calculation!$C$6='Reference Data'!N$2,Data!R10,0)</f>
        <v>0</v>
      </c>
      <c r="O10" s="25">
        <f>IF(Calculation!$C$6='Reference Data'!O$2,Data!S10,0)</f>
        <v>0</v>
      </c>
      <c r="P10" s="25">
        <f>IF(Calculation!$C$6='Reference Data'!P$2,Data!T10,0)</f>
        <v>0</v>
      </c>
      <c r="Q10" s="25">
        <f>IF(Calculation!$C$6='Reference Data'!Q$2,Data!U10,0)</f>
        <v>0</v>
      </c>
      <c r="R10" s="30">
        <f t="shared" si="1"/>
        <v>97.42363641552512</v>
      </c>
      <c r="S10" s="31">
        <f>IF(S$2=Calculation!$D$6,Data!V10,0)</f>
        <v>0</v>
      </c>
      <c r="T10" s="6">
        <f>IF(T$2=Calculation!$D$6,Data!W10,0)</f>
        <v>0</v>
      </c>
      <c r="U10" s="6">
        <f>IF(U$2=Calculation!$D$6,Data!X10,0)</f>
        <v>0</v>
      </c>
      <c r="V10" s="6">
        <f>IF(V$2=Calculation!$D$6,Data!Y10,0)</f>
        <v>0</v>
      </c>
      <c r="W10" s="6">
        <f>IF(W$2=Calculation!$D$6,Data!Z10,0)</f>
        <v>0</v>
      </c>
      <c r="X10" s="6">
        <f>IF(X$2=Calculation!$D$6,Data!AA10,0)</f>
        <v>0</v>
      </c>
      <c r="Y10" s="6">
        <f>IF(Y$2=Calculation!$D$6,Data!AB10,0)</f>
        <v>0</v>
      </c>
      <c r="Z10" s="6">
        <f>IF(Z$2=Calculation!$D$6,Data!AC10,0)</f>
        <v>0</v>
      </c>
      <c r="AA10" s="6">
        <f>IF(AA$2=Calculation!$D$6,Data!AD10,0)</f>
        <v>0</v>
      </c>
      <c r="AB10" s="6">
        <f>IF(AB$2=Calculation!$D$6,Data!AE10,0)</f>
        <v>0</v>
      </c>
      <c r="AC10" s="6">
        <f>IF(AC$2=Calculation!$D$6,Data!AF10,0)</f>
        <v>0</v>
      </c>
      <c r="AD10" s="6">
        <f>IF(AD$2=Calculation!$D$6,Data!AG10,0)</f>
        <v>0</v>
      </c>
      <c r="AE10" s="6">
        <f>IF(AE$2=Calculation!$D$6,Data!AH10,0)</f>
        <v>0</v>
      </c>
      <c r="AF10" s="6">
        <f>IF(AF$2=Calculation!$D$6,Data!AI10,0)</f>
        <v>0</v>
      </c>
      <c r="AG10" s="8">
        <f t="shared" si="2"/>
        <v>0</v>
      </c>
      <c r="AH10" s="31">
        <f>IF(AH$2=Calculation!$E$6,0,0)</f>
        <v>0</v>
      </c>
      <c r="AI10" s="6">
        <f>IF(AI$2=Calculation!$E$6,Data!AJ10,0)</f>
        <v>0</v>
      </c>
      <c r="AJ10" s="6">
        <f>IF(AJ$2=Calculation!$E$6,Data!AK10,0)</f>
        <v>0</v>
      </c>
      <c r="AK10" s="6">
        <f>IF(AK$2=Calculation!$E$6,Data!AL10,0)</f>
        <v>0</v>
      </c>
      <c r="AL10" s="6">
        <f>IF(AL$2=Calculation!$E$6,Data!AM10,0)</f>
        <v>0</v>
      </c>
      <c r="AM10" s="6">
        <f>IF(AM$2=Calculation!$E$6,Data!AN10,0)</f>
        <v>0</v>
      </c>
      <c r="AN10" s="6">
        <f>IF(AN$2=Calculation!$E$6,Data!AO10,0)</f>
        <v>0</v>
      </c>
      <c r="AO10" s="6">
        <f>IF(AO$2=Calculation!$E$6,Data!AP10,0)</f>
        <v>0</v>
      </c>
      <c r="AP10" s="8">
        <f t="shared" si="3"/>
        <v>0</v>
      </c>
      <c r="AQ10" s="31">
        <f>IF(AQ$2=Calculation!$F$6,0,0)</f>
        <v>0</v>
      </c>
      <c r="AR10" s="6">
        <f>IF(AR$2=Calculation!$F$6,Data!AQ10,0)</f>
        <v>0</v>
      </c>
      <c r="AS10" s="6">
        <f>IF(AS$2=Calculation!$F$6,Data!AR10,0)</f>
        <v>0</v>
      </c>
      <c r="AT10" s="6">
        <f>IF(AT$2=Calculation!$F$6,Data!AS10,0)</f>
        <v>0</v>
      </c>
      <c r="AU10" s="6">
        <f>IF(AU$2=Calculation!$F$6,Data!AT10,0)</f>
        <v>0</v>
      </c>
      <c r="AV10" s="6">
        <f>IF(AV$2=Calculation!$F$6,Data!AU10,0)</f>
        <v>0</v>
      </c>
      <c r="AW10" s="6">
        <f>IF(AW$2=Calculation!$F$6,Data!AV10,0)</f>
        <v>0</v>
      </c>
      <c r="AX10" s="6">
        <f>IF(AX$2=Calculation!$F$6,Data!AW10,0)</f>
        <v>0</v>
      </c>
      <c r="AY10" s="8">
        <f t="shared" si="4"/>
        <v>0</v>
      </c>
      <c r="AZ10" s="31">
        <f>IF(AZ$2=Calculation!$G$6,0,0)</f>
        <v>0</v>
      </c>
      <c r="BA10" s="6">
        <f>IF(BA$2=Calculation!$G$6,Data!AX10,0)</f>
        <v>0</v>
      </c>
      <c r="BB10" s="6">
        <f>IF(BB$2=Calculation!$G$6,Data!AY10,0)</f>
        <v>0</v>
      </c>
      <c r="BC10" s="6">
        <f>IF(BC$2=Calculation!$G$6,Data!AZ10,0)</f>
        <v>0</v>
      </c>
      <c r="BD10" s="6">
        <f>IF(BD$2=Calculation!$G$6,Data!BA10,0)</f>
        <v>0</v>
      </c>
      <c r="BE10" s="6">
        <f>IF(BE$2=Calculation!$G$6,Data!BB10,0)</f>
        <v>0</v>
      </c>
      <c r="BF10" s="6">
        <f>IF(BF$2=Calculation!$G$6,Data!BC10,0)</f>
        <v>0</v>
      </c>
      <c r="BG10" s="6">
        <f>IF(BG$2=Calculation!$G$6,Data!BD10,0)</f>
        <v>0</v>
      </c>
      <c r="BH10" s="8">
        <f t="shared" si="5"/>
        <v>0</v>
      </c>
      <c r="BI10" s="119">
        <f>IF(Calculation!$H$6="Yes",Data!BE10,0)</f>
        <v>0</v>
      </c>
      <c r="BJ10" s="31">
        <f>IF(BJ$2=Calculation!$L$4,0,0)</f>
        <v>0</v>
      </c>
      <c r="BK10" s="6">
        <f>IF(BK$2=Calculation!$L$4,Data!BV10,0)</f>
        <v>0</v>
      </c>
      <c r="BL10" s="6">
        <f>IF(BL$2=Calculation!$L$4,Data!BW10,0)</f>
        <v>0.40800000000000003</v>
      </c>
      <c r="BM10" s="6">
        <f>IF(BM$2=Calculation!$L$4,Data!BX10,0)</f>
        <v>0</v>
      </c>
      <c r="BN10" s="6">
        <f>IF(BN$2=Calculation!$L$4,Data!BY10,0)</f>
        <v>0</v>
      </c>
      <c r="BO10" s="22">
        <f t="shared" si="6"/>
        <v>0.40800000000000003</v>
      </c>
      <c r="BP10" s="25">
        <f>IF(Calculation!$J$6='Reference Data'!BP$2,Data!C10,0)</f>
        <v>0</v>
      </c>
      <c r="BQ10" s="25">
        <f>IF(Calculation!$J$6='Reference Data'!BQ$2,Data!D10,0)</f>
        <v>0</v>
      </c>
      <c r="BR10" s="25">
        <f>IF(Calculation!$J$6='Reference Data'!BR$2,Data!E10,0)</f>
        <v>0</v>
      </c>
      <c r="BS10" s="25">
        <f>IF(Calculation!$J$6='Reference Data'!BS$2,Data!F10,0)</f>
        <v>81.851</v>
      </c>
      <c r="BT10" s="121">
        <f t="shared" si="0"/>
        <v>81.851</v>
      </c>
      <c r="BU10" s="124">
        <f>IF(Calculation!$L$6="Yes",'Reference Data'!BO10*Calculation!$L$5,0)</f>
        <v>0.20400000000000001</v>
      </c>
      <c r="BV10" s="124">
        <f>IF(Calculation!$M$6="Yes",IF((Calculation!I14-'Reference Data'!BT10)&gt;0,(Calculation!I14-'Reference Data'!BT10)*Calculation!$M$5,0),0)</f>
        <v>3.893159103881281</v>
      </c>
      <c r="BW10" s="97">
        <f>IF(Calculation!$K$6="Yes",IF((Calculation!I14)&lt;Calculation!J14,(Calculation!I14-Calculation!J14)*Calculation!$K$5,0),0)</f>
        <v>0</v>
      </c>
      <c r="BX10" s="127">
        <f>IF(Calculation!$N$5='Reference Data'!$BX$2,'Scaling Calculation'!D13,0)</f>
        <v>0</v>
      </c>
      <c r="BY10" s="3">
        <f>IF(Calculation!$N$5='Reference Data'!$BY$2,'Scaling Calculation'!H13,0)</f>
        <v>0</v>
      </c>
      <c r="BZ10" s="22">
        <f>IF(Calculation!$N$6="Yes",SUM('Reference Data'!BX10:BY10),0)</f>
        <v>0</v>
      </c>
      <c r="CA10" s="25"/>
      <c r="CB10" s="25"/>
      <c r="CC10" s="25"/>
      <c r="CD10" s="25"/>
      <c r="CE10" s="25"/>
      <c r="CF10" s="25"/>
      <c r="CG10" s="25"/>
      <c r="CH10" s="25"/>
      <c r="CI10" s="25"/>
      <c r="CJ10" s="25"/>
      <c r="CK10" s="25"/>
      <c r="CL10" s="25"/>
      <c r="CM10" s="25"/>
      <c r="CN10" s="25"/>
      <c r="CO10" s="25"/>
      <c r="CP10" s="25"/>
      <c r="CQ10" s="25" t="e">
        <f>IF(Calculation!#REF!='Reference Data'!CQ$2,Data!G10,0)</f>
        <v>#REF!</v>
      </c>
      <c r="CR10" s="25" t="e">
        <f>IF(Calculation!#REF!='Reference Data'!CR$2,Data!H10,0)</f>
        <v>#REF!</v>
      </c>
      <c r="CS10" s="25" t="e">
        <f>IF(Calculation!#REF!='Reference Data'!CS$2,Data!I10,0)</f>
        <v>#REF!</v>
      </c>
      <c r="CT10" s="25" t="e">
        <f>IF(Calculation!#REF!='Reference Data'!CT$2,Data!J10,0)</f>
        <v>#REF!</v>
      </c>
      <c r="CU10" s="25" t="e">
        <f>IF(Calculation!#REF!='Reference Data'!CU$2,Data!K10,0)</f>
        <v>#REF!</v>
      </c>
      <c r="CV10" s="25" t="e">
        <f>IF(Calculation!#REF!='Reference Data'!CV$2,Data!L10,0)</f>
        <v>#REF!</v>
      </c>
      <c r="CW10" s="25" t="e">
        <f>IF(Calculation!#REF!='Reference Data'!CW$2,Data!M10,0)</f>
        <v>#REF!</v>
      </c>
      <c r="CX10" s="25" t="e">
        <f>IF(Calculation!#REF!='Reference Data'!CX$2,Data!N10,0)</f>
        <v>#REF!</v>
      </c>
      <c r="CY10" s="25" t="e">
        <f>IF(Calculation!#REF!='Reference Data'!CY$2,Data!O10,0)</f>
        <v>#REF!</v>
      </c>
      <c r="CZ10" s="25" t="e">
        <f>IF(Calculation!#REF!='Reference Data'!CZ$2,Data!P10,0)</f>
        <v>#REF!</v>
      </c>
      <c r="DA10" s="25" t="e">
        <f>IF(Calculation!#REF!='Reference Data'!DA$2,Data!Q10,0)</f>
        <v>#REF!</v>
      </c>
      <c r="DB10" s="25" t="e">
        <f>IF(Calculation!#REF!='Reference Data'!DB$2,Data!R10,0)</f>
        <v>#REF!</v>
      </c>
      <c r="DC10" s="25" t="e">
        <f>IF(Calculation!#REF!='Reference Data'!DC$2,Data!S10,0)</f>
        <v>#REF!</v>
      </c>
      <c r="DD10" s="25" t="e">
        <f>IF(Calculation!#REF!='Reference Data'!DD$2,Data!T10,0)</f>
        <v>#REF!</v>
      </c>
      <c r="DE10" s="25" t="e">
        <f>IF(Calculation!#REF!='Reference Data'!DE$2,Data!U10,0)</f>
        <v>#REF!</v>
      </c>
      <c r="DF10" s="30" t="e">
        <f t="shared" si="7"/>
        <v>#REF!</v>
      </c>
    </row>
    <row r="11" spans="1:110" ht="15">
      <c r="A11" s="15">
        <v>10047</v>
      </c>
      <c r="B11" s="48" t="s">
        <v>18</v>
      </c>
      <c r="C11" s="24">
        <f>IF(Calculation!$C$6='Reference Data'!C$2,Data!G11,0)</f>
        <v>0</v>
      </c>
      <c r="D11" s="25">
        <f>IF(Calculation!$C$6='Reference Data'!D$2,Data!H11,0)</f>
        <v>0</v>
      </c>
      <c r="E11" s="25">
        <f>IF(Calculation!$C$6='Reference Data'!E$2,Data!I11,0)</f>
        <v>150.2446770547945</v>
      </c>
      <c r="F11" s="25">
        <f>IF(Calculation!$C$6='Reference Data'!F$2,Data!J11,0)</f>
        <v>0</v>
      </c>
      <c r="G11" s="25">
        <f>IF(Calculation!$C$6='Reference Data'!G$2,Data!K11,0)</f>
        <v>0</v>
      </c>
      <c r="H11" s="25">
        <f>IF(Calculation!$C$6='Reference Data'!H$2,Data!L11,0)</f>
        <v>0</v>
      </c>
      <c r="I11" s="25">
        <f>IF(Calculation!$C$6='Reference Data'!I$2,Data!M11,0)</f>
        <v>0</v>
      </c>
      <c r="J11" s="25">
        <f>IF(Calculation!$C$6='Reference Data'!J$2,Data!N11,0)</f>
        <v>0</v>
      </c>
      <c r="K11" s="25">
        <f>IF(Calculation!$C$6='Reference Data'!K$2,Data!O11,0)</f>
        <v>0</v>
      </c>
      <c r="L11" s="25">
        <f>IF(Calculation!$C$6='Reference Data'!L$2,Data!P11,0)</f>
        <v>0</v>
      </c>
      <c r="M11" s="25">
        <f>IF(Calculation!$C$6='Reference Data'!M$2,Data!Q11,0)</f>
        <v>0</v>
      </c>
      <c r="N11" s="25">
        <f>IF(Calculation!$C$6='Reference Data'!N$2,Data!R11,0)</f>
        <v>0</v>
      </c>
      <c r="O11" s="25">
        <f>IF(Calculation!$C$6='Reference Data'!O$2,Data!S11,0)</f>
        <v>0</v>
      </c>
      <c r="P11" s="25">
        <f>IF(Calculation!$C$6='Reference Data'!P$2,Data!T11,0)</f>
        <v>0</v>
      </c>
      <c r="Q11" s="25">
        <f>IF(Calculation!$C$6='Reference Data'!Q$2,Data!U11,0)</f>
        <v>0</v>
      </c>
      <c r="R11" s="30">
        <f t="shared" si="1"/>
        <v>150.2446770547945</v>
      </c>
      <c r="S11" s="31">
        <f>IF(S$2=Calculation!$D$6,Data!V11,0)</f>
        <v>0</v>
      </c>
      <c r="T11" s="6">
        <f>IF(T$2=Calculation!$D$6,Data!W11,0)</f>
        <v>0</v>
      </c>
      <c r="U11" s="6">
        <f>IF(U$2=Calculation!$D$6,Data!X11,0)</f>
        <v>0</v>
      </c>
      <c r="V11" s="6">
        <f>IF(V$2=Calculation!$D$6,Data!Y11,0)</f>
        <v>0</v>
      </c>
      <c r="W11" s="6">
        <f>IF(W$2=Calculation!$D$6,Data!Z11,0)</f>
        <v>0</v>
      </c>
      <c r="X11" s="6">
        <f>IF(X$2=Calculation!$D$6,Data!AA11,0)</f>
        <v>0</v>
      </c>
      <c r="Y11" s="6">
        <f>IF(Y$2=Calculation!$D$6,Data!AB11,0)</f>
        <v>0</v>
      </c>
      <c r="Z11" s="6">
        <f>IF(Z$2=Calculation!$D$6,Data!AC11,0)</f>
        <v>0</v>
      </c>
      <c r="AA11" s="6">
        <f>IF(AA$2=Calculation!$D$6,Data!AD11,0)</f>
        <v>0</v>
      </c>
      <c r="AB11" s="6">
        <f>IF(AB$2=Calculation!$D$6,Data!AE11,0)</f>
        <v>0</v>
      </c>
      <c r="AC11" s="6">
        <f>IF(AC$2=Calculation!$D$6,Data!AF11,0)</f>
        <v>0</v>
      </c>
      <c r="AD11" s="6">
        <f>IF(AD$2=Calculation!$D$6,Data!AG11,0)</f>
        <v>0</v>
      </c>
      <c r="AE11" s="6">
        <f>IF(AE$2=Calculation!$D$6,Data!AH11,0)</f>
        <v>0</v>
      </c>
      <c r="AF11" s="6">
        <f>IF(AF$2=Calculation!$D$6,Data!AI11,0)</f>
        <v>0</v>
      </c>
      <c r="AG11" s="8">
        <f t="shared" si="2"/>
        <v>0</v>
      </c>
      <c r="AH11" s="31">
        <f>IF(AH$2=Calculation!$E$6,0,0)</f>
        <v>0</v>
      </c>
      <c r="AI11" s="6">
        <f>IF(AI$2=Calculation!$E$6,Data!AJ11,0)</f>
        <v>0</v>
      </c>
      <c r="AJ11" s="6">
        <f>IF(AJ$2=Calculation!$E$6,Data!AK11,0)</f>
        <v>0</v>
      </c>
      <c r="AK11" s="6">
        <f>IF(AK$2=Calculation!$E$6,Data!AL11,0)</f>
        <v>0</v>
      </c>
      <c r="AL11" s="6">
        <f>IF(AL$2=Calculation!$E$6,Data!AM11,0)</f>
        <v>0</v>
      </c>
      <c r="AM11" s="6">
        <f>IF(AM$2=Calculation!$E$6,Data!AN11,0)</f>
        <v>0</v>
      </c>
      <c r="AN11" s="6">
        <f>IF(AN$2=Calculation!$E$6,Data!AO11,0)</f>
        <v>0</v>
      </c>
      <c r="AO11" s="6">
        <f>IF(AO$2=Calculation!$E$6,Data!AP11,0)</f>
        <v>0</v>
      </c>
      <c r="AP11" s="8">
        <f t="shared" si="3"/>
        <v>0</v>
      </c>
      <c r="AQ11" s="31">
        <f>IF(AQ$2=Calculation!$F$6,0,0)</f>
        <v>0</v>
      </c>
      <c r="AR11" s="6">
        <f>IF(AR$2=Calculation!$F$6,Data!AQ11,0)</f>
        <v>0</v>
      </c>
      <c r="AS11" s="6">
        <f>IF(AS$2=Calculation!$F$6,Data!AR11,0)</f>
        <v>0</v>
      </c>
      <c r="AT11" s="6">
        <f>IF(AT$2=Calculation!$F$6,Data!AS11,0)</f>
        <v>0</v>
      </c>
      <c r="AU11" s="6">
        <f>IF(AU$2=Calculation!$F$6,Data!AT11,0)</f>
        <v>0</v>
      </c>
      <c r="AV11" s="6">
        <f>IF(AV$2=Calculation!$F$6,Data!AU11,0)</f>
        <v>0</v>
      </c>
      <c r="AW11" s="6">
        <f>IF(AW$2=Calculation!$F$6,Data!AV11,0)</f>
        <v>0</v>
      </c>
      <c r="AX11" s="6">
        <f>IF(AX$2=Calculation!$F$6,Data!AW11,0)</f>
        <v>0</v>
      </c>
      <c r="AY11" s="8">
        <f t="shared" si="4"/>
        <v>0</v>
      </c>
      <c r="AZ11" s="31">
        <f>IF(AZ$2=Calculation!$G$6,0,0)</f>
        <v>0</v>
      </c>
      <c r="BA11" s="6">
        <f>IF(BA$2=Calculation!$G$6,Data!AX11,0)</f>
        <v>0</v>
      </c>
      <c r="BB11" s="6">
        <f>IF(BB$2=Calculation!$G$6,Data!AY11,0)</f>
        <v>0</v>
      </c>
      <c r="BC11" s="6">
        <f>IF(BC$2=Calculation!$G$6,Data!AZ11,0)</f>
        <v>0</v>
      </c>
      <c r="BD11" s="6">
        <f>IF(BD$2=Calculation!$G$6,Data!BA11,0)</f>
        <v>0</v>
      </c>
      <c r="BE11" s="6">
        <f>IF(BE$2=Calculation!$G$6,Data!BB11,0)</f>
        <v>0</v>
      </c>
      <c r="BF11" s="6">
        <f>IF(BF$2=Calculation!$G$6,Data!BC11,0)</f>
        <v>0</v>
      </c>
      <c r="BG11" s="6">
        <f>IF(BG$2=Calculation!$G$6,Data!BD11,0)</f>
        <v>0</v>
      </c>
      <c r="BH11" s="8">
        <f t="shared" si="5"/>
        <v>0</v>
      </c>
      <c r="BI11" s="119">
        <f>IF(Calculation!$H$6="Yes",Data!BE11,0)</f>
        <v>0</v>
      </c>
      <c r="BJ11" s="31">
        <f>IF(BJ$2=Calculation!$L$4,0,0)</f>
        <v>0</v>
      </c>
      <c r="BK11" s="6">
        <f>IF(BK$2=Calculation!$L$4,Data!BV11,0)</f>
        <v>0</v>
      </c>
      <c r="BL11" s="6">
        <f>IF(BL$2=Calculation!$L$4,Data!BW11,0)</f>
        <v>0.22100000000000003</v>
      </c>
      <c r="BM11" s="6">
        <f>IF(BM$2=Calculation!$L$4,Data!BX11,0)</f>
        <v>0</v>
      </c>
      <c r="BN11" s="6">
        <f>IF(BN$2=Calculation!$L$4,Data!BY11,0)</f>
        <v>0</v>
      </c>
      <c r="BO11" s="22">
        <f t="shared" si="6"/>
        <v>0.22100000000000003</v>
      </c>
      <c r="BP11" s="25">
        <f>IF(Calculation!$J$6='Reference Data'!BP$2,Data!C11,0)</f>
        <v>0</v>
      </c>
      <c r="BQ11" s="25">
        <f>IF(Calculation!$J$6='Reference Data'!BQ$2,Data!D11,0)</f>
        <v>0</v>
      </c>
      <c r="BR11" s="25">
        <f>IF(Calculation!$J$6='Reference Data'!BR$2,Data!E11,0)</f>
        <v>0</v>
      </c>
      <c r="BS11" s="25">
        <f>IF(Calculation!$J$6='Reference Data'!BS$2,Data!F11,0)</f>
        <v>156.673</v>
      </c>
      <c r="BT11" s="121">
        <f t="shared" si="0"/>
        <v>156.673</v>
      </c>
      <c r="BU11" s="124">
        <f>IF(Calculation!$L$6="Yes",'Reference Data'!BO11*Calculation!$L$5,0)</f>
        <v>0.11050000000000001</v>
      </c>
      <c r="BV11" s="124">
        <f>IF(Calculation!$M$6="Yes",IF((Calculation!I15-'Reference Data'!BT11)&gt;0,(Calculation!I15-'Reference Data'!BT11)*Calculation!$M$5,0),0)</f>
        <v>0</v>
      </c>
      <c r="BW11" s="97">
        <f>IF(Calculation!$K$6="Yes",IF((Calculation!I15)&lt;Calculation!J15,(Calculation!I15-Calculation!J15)*Calculation!$K$5,0),0)</f>
        <v>-6.428322945205508</v>
      </c>
      <c r="BX11" s="127">
        <f>IF(Calculation!$N$5='Reference Data'!$BX$2,'Scaling Calculation'!D14,0)</f>
        <v>0</v>
      </c>
      <c r="BY11" s="3">
        <f>IF(Calculation!$N$5='Reference Data'!$BY$2,'Scaling Calculation'!H14,0)</f>
        <v>0</v>
      </c>
      <c r="BZ11" s="22">
        <f>IF(Calculation!$N$6="Yes",SUM('Reference Data'!BX11:BY11),0)</f>
        <v>0</v>
      </c>
      <c r="CA11" s="25"/>
      <c r="CB11" s="25"/>
      <c r="CC11" s="25"/>
      <c r="CD11" s="25"/>
      <c r="CE11" s="25"/>
      <c r="CF11" s="25"/>
      <c r="CG11" s="25"/>
      <c r="CH11" s="25"/>
      <c r="CI11" s="25"/>
      <c r="CJ11" s="25"/>
      <c r="CK11" s="25"/>
      <c r="CL11" s="25"/>
      <c r="CM11" s="25"/>
      <c r="CN11" s="25"/>
      <c r="CO11" s="25"/>
      <c r="CP11" s="25"/>
      <c r="CQ11" s="25" t="e">
        <f>IF(Calculation!#REF!='Reference Data'!CQ$2,Data!G11,0)</f>
        <v>#REF!</v>
      </c>
      <c r="CR11" s="25" t="e">
        <f>IF(Calculation!#REF!='Reference Data'!CR$2,Data!H11,0)</f>
        <v>#REF!</v>
      </c>
      <c r="CS11" s="25" t="e">
        <f>IF(Calculation!#REF!='Reference Data'!CS$2,Data!I11,0)</f>
        <v>#REF!</v>
      </c>
      <c r="CT11" s="25" t="e">
        <f>IF(Calculation!#REF!='Reference Data'!CT$2,Data!J11,0)</f>
        <v>#REF!</v>
      </c>
      <c r="CU11" s="25" t="e">
        <f>IF(Calculation!#REF!='Reference Data'!CU$2,Data!K11,0)</f>
        <v>#REF!</v>
      </c>
      <c r="CV11" s="25" t="e">
        <f>IF(Calculation!#REF!='Reference Data'!CV$2,Data!L11,0)</f>
        <v>#REF!</v>
      </c>
      <c r="CW11" s="25" t="e">
        <f>IF(Calculation!#REF!='Reference Data'!CW$2,Data!M11,0)</f>
        <v>#REF!</v>
      </c>
      <c r="CX11" s="25" t="e">
        <f>IF(Calculation!#REF!='Reference Data'!CX$2,Data!N11,0)</f>
        <v>#REF!</v>
      </c>
      <c r="CY11" s="25" t="e">
        <f>IF(Calculation!#REF!='Reference Data'!CY$2,Data!O11,0)</f>
        <v>#REF!</v>
      </c>
      <c r="CZ11" s="25" t="e">
        <f>IF(Calculation!#REF!='Reference Data'!CZ$2,Data!P11,0)</f>
        <v>#REF!</v>
      </c>
      <c r="DA11" s="25" t="e">
        <f>IF(Calculation!#REF!='Reference Data'!DA$2,Data!Q11,0)</f>
        <v>#REF!</v>
      </c>
      <c r="DB11" s="25" t="e">
        <f>IF(Calculation!#REF!='Reference Data'!DB$2,Data!R11,0)</f>
        <v>#REF!</v>
      </c>
      <c r="DC11" s="25" t="e">
        <f>IF(Calculation!#REF!='Reference Data'!DC$2,Data!S11,0)</f>
        <v>#REF!</v>
      </c>
      <c r="DD11" s="25" t="e">
        <f>IF(Calculation!#REF!='Reference Data'!DD$2,Data!T11,0)</f>
        <v>#REF!</v>
      </c>
      <c r="DE11" s="25" t="e">
        <f>IF(Calculation!#REF!='Reference Data'!DE$2,Data!U11,0)</f>
        <v>#REF!</v>
      </c>
      <c r="DF11" s="30" t="e">
        <f t="shared" si="7"/>
        <v>#REF!</v>
      </c>
    </row>
    <row r="12" spans="1:110" ht="15">
      <c r="A12" s="15">
        <v>10055</v>
      </c>
      <c r="B12" s="48" t="s">
        <v>19</v>
      </c>
      <c r="C12" s="24">
        <f>IF(Calculation!$C$6='Reference Data'!C$2,Data!G12,0)</f>
        <v>0</v>
      </c>
      <c r="D12" s="25">
        <f>IF(Calculation!$C$6='Reference Data'!D$2,Data!H12,0)</f>
        <v>0</v>
      </c>
      <c r="E12" s="25">
        <f>IF(Calculation!$C$6='Reference Data'!E$2,Data!I12,0)</f>
        <v>0.38418984018264846</v>
      </c>
      <c r="F12" s="25">
        <f>IF(Calculation!$C$6='Reference Data'!F$2,Data!J12,0)</f>
        <v>0</v>
      </c>
      <c r="G12" s="25">
        <f>IF(Calculation!$C$6='Reference Data'!G$2,Data!K12,0)</f>
        <v>0</v>
      </c>
      <c r="H12" s="25">
        <f>IF(Calculation!$C$6='Reference Data'!H$2,Data!L12,0)</f>
        <v>0</v>
      </c>
      <c r="I12" s="25">
        <f>IF(Calculation!$C$6='Reference Data'!I$2,Data!M12,0)</f>
        <v>0</v>
      </c>
      <c r="J12" s="25">
        <f>IF(Calculation!$C$6='Reference Data'!J$2,Data!N12,0)</f>
        <v>0</v>
      </c>
      <c r="K12" s="25">
        <f>IF(Calculation!$C$6='Reference Data'!K$2,Data!O12,0)</f>
        <v>0</v>
      </c>
      <c r="L12" s="25">
        <f>IF(Calculation!$C$6='Reference Data'!L$2,Data!P12,0)</f>
        <v>0</v>
      </c>
      <c r="M12" s="25">
        <f>IF(Calculation!$C$6='Reference Data'!M$2,Data!Q12,0)</f>
        <v>0</v>
      </c>
      <c r="N12" s="25">
        <f>IF(Calculation!$C$6='Reference Data'!N$2,Data!R12,0)</f>
        <v>0</v>
      </c>
      <c r="O12" s="25">
        <f>IF(Calculation!$C$6='Reference Data'!O$2,Data!S12,0)</f>
        <v>0</v>
      </c>
      <c r="P12" s="25">
        <f>IF(Calculation!$C$6='Reference Data'!P$2,Data!T12,0)</f>
        <v>0</v>
      </c>
      <c r="Q12" s="25">
        <f>IF(Calculation!$C$6='Reference Data'!Q$2,Data!U12,0)</f>
        <v>0</v>
      </c>
      <c r="R12" s="30">
        <f t="shared" si="1"/>
        <v>0.38418984018264846</v>
      </c>
      <c r="S12" s="31">
        <f>IF(S$2=Calculation!$D$6,Data!V12,0)</f>
        <v>0</v>
      </c>
      <c r="T12" s="6">
        <f>IF(T$2=Calculation!$D$6,Data!W12,0)</f>
        <v>0</v>
      </c>
      <c r="U12" s="6">
        <f>IF(U$2=Calculation!$D$6,Data!X12,0)</f>
        <v>0</v>
      </c>
      <c r="V12" s="6">
        <f>IF(V$2=Calculation!$D$6,Data!Y12,0)</f>
        <v>0</v>
      </c>
      <c r="W12" s="6">
        <f>IF(W$2=Calculation!$D$6,Data!Z12,0)</f>
        <v>0</v>
      </c>
      <c r="X12" s="6">
        <f>IF(X$2=Calculation!$D$6,Data!AA12,0)</f>
        <v>0</v>
      </c>
      <c r="Y12" s="6">
        <f>IF(Y$2=Calculation!$D$6,Data!AB12,0)</f>
        <v>0</v>
      </c>
      <c r="Z12" s="6">
        <f>IF(Z$2=Calculation!$D$6,Data!AC12,0)</f>
        <v>0</v>
      </c>
      <c r="AA12" s="6">
        <f>IF(AA$2=Calculation!$D$6,Data!AD12,0)</f>
        <v>0</v>
      </c>
      <c r="AB12" s="6">
        <f>IF(AB$2=Calculation!$D$6,Data!AE12,0)</f>
        <v>0</v>
      </c>
      <c r="AC12" s="6">
        <f>IF(AC$2=Calculation!$D$6,Data!AF12,0)</f>
        <v>0</v>
      </c>
      <c r="AD12" s="6">
        <f>IF(AD$2=Calculation!$D$6,Data!AG12,0)</f>
        <v>0</v>
      </c>
      <c r="AE12" s="6">
        <f>IF(AE$2=Calculation!$D$6,Data!AH12,0)</f>
        <v>0</v>
      </c>
      <c r="AF12" s="6">
        <f>IF(AF$2=Calculation!$D$6,Data!AI12,0)</f>
        <v>0</v>
      </c>
      <c r="AG12" s="8">
        <f t="shared" si="2"/>
        <v>0</v>
      </c>
      <c r="AH12" s="31">
        <f>IF(AH$2=Calculation!$E$6,0,0)</f>
        <v>0</v>
      </c>
      <c r="AI12" s="6">
        <f>IF(AI$2=Calculation!$E$6,Data!AJ12,0)</f>
        <v>0</v>
      </c>
      <c r="AJ12" s="6">
        <f>IF(AJ$2=Calculation!$E$6,Data!AK12,0)</f>
        <v>0</v>
      </c>
      <c r="AK12" s="6">
        <f>IF(AK$2=Calculation!$E$6,Data!AL12,0)</f>
        <v>0</v>
      </c>
      <c r="AL12" s="6">
        <f>IF(AL$2=Calculation!$E$6,Data!AM12,0)</f>
        <v>0</v>
      </c>
      <c r="AM12" s="6">
        <f>IF(AM$2=Calculation!$E$6,Data!AN12,0)</f>
        <v>0</v>
      </c>
      <c r="AN12" s="6">
        <f>IF(AN$2=Calculation!$E$6,Data!AO12,0)</f>
        <v>0</v>
      </c>
      <c r="AO12" s="6">
        <f>IF(AO$2=Calculation!$E$6,Data!AP12,0)</f>
        <v>0</v>
      </c>
      <c r="AP12" s="8">
        <f t="shared" si="3"/>
        <v>0</v>
      </c>
      <c r="AQ12" s="31">
        <f>IF(AQ$2=Calculation!$F$6,0,0)</f>
        <v>0</v>
      </c>
      <c r="AR12" s="6">
        <f>IF(AR$2=Calculation!$F$6,Data!AQ12,0)</f>
        <v>0</v>
      </c>
      <c r="AS12" s="6">
        <f>IF(AS$2=Calculation!$F$6,Data!AR12,0)</f>
        <v>0</v>
      </c>
      <c r="AT12" s="6">
        <f>IF(AT$2=Calculation!$F$6,Data!AS12,0)</f>
        <v>0</v>
      </c>
      <c r="AU12" s="6">
        <f>IF(AU$2=Calculation!$F$6,Data!AT12,0)</f>
        <v>0</v>
      </c>
      <c r="AV12" s="6">
        <f>IF(AV$2=Calculation!$F$6,Data!AU12,0)</f>
        <v>0</v>
      </c>
      <c r="AW12" s="6">
        <f>IF(AW$2=Calculation!$F$6,Data!AV12,0)</f>
        <v>0</v>
      </c>
      <c r="AX12" s="6">
        <f>IF(AX$2=Calculation!$F$6,Data!AW12,0)</f>
        <v>0</v>
      </c>
      <c r="AY12" s="8">
        <f t="shared" si="4"/>
        <v>0</v>
      </c>
      <c r="AZ12" s="31">
        <f>IF(AZ$2=Calculation!$G$6,0,0)</f>
        <v>0</v>
      </c>
      <c r="BA12" s="6">
        <f>IF(BA$2=Calculation!$G$6,Data!AX12,0)</f>
        <v>0</v>
      </c>
      <c r="BB12" s="6">
        <f>IF(BB$2=Calculation!$G$6,Data!AY12,0)</f>
        <v>0</v>
      </c>
      <c r="BC12" s="6">
        <f>IF(BC$2=Calculation!$G$6,Data!AZ12,0)</f>
        <v>0</v>
      </c>
      <c r="BD12" s="6">
        <f>IF(BD$2=Calculation!$G$6,Data!BA12,0)</f>
        <v>0</v>
      </c>
      <c r="BE12" s="6">
        <f>IF(BE$2=Calculation!$G$6,Data!BB12,0)</f>
        <v>0</v>
      </c>
      <c r="BF12" s="6">
        <f>IF(BF$2=Calculation!$G$6,Data!BC12,0)</f>
        <v>0</v>
      </c>
      <c r="BG12" s="6">
        <f>IF(BG$2=Calculation!$G$6,Data!BD12,0)</f>
        <v>0</v>
      </c>
      <c r="BH12" s="8">
        <f t="shared" si="5"/>
        <v>0</v>
      </c>
      <c r="BI12" s="119">
        <f>IF(Calculation!$H$6="Yes",Data!BE12,0)</f>
        <v>0</v>
      </c>
      <c r="BJ12" s="31">
        <f>IF(BJ$2=Calculation!$L$4,0,0)</f>
        <v>0</v>
      </c>
      <c r="BK12" s="6">
        <f>IF(BK$2=Calculation!$L$4,Data!BV12,0)</f>
        <v>0</v>
      </c>
      <c r="BL12" s="6">
        <f>IF(BL$2=Calculation!$L$4,Data!BW12,0)</f>
        <v>0</v>
      </c>
      <c r="BM12" s="6">
        <f>IF(BM$2=Calculation!$L$4,Data!BX12,0)</f>
        <v>0</v>
      </c>
      <c r="BN12" s="6">
        <f>IF(BN$2=Calculation!$L$4,Data!BY12,0)</f>
        <v>0</v>
      </c>
      <c r="BO12" s="22">
        <f t="shared" si="6"/>
        <v>0</v>
      </c>
      <c r="BP12" s="25">
        <f>IF(Calculation!$J$6='Reference Data'!BP$2,Data!C12,0)</f>
        <v>0</v>
      </c>
      <c r="BQ12" s="25">
        <f>IF(Calculation!$J$6='Reference Data'!BQ$2,Data!D12,0)</f>
        <v>0</v>
      </c>
      <c r="BR12" s="25">
        <f>IF(Calculation!$J$6='Reference Data'!BR$2,Data!E12,0)</f>
        <v>0</v>
      </c>
      <c r="BS12" s="25">
        <f>IF(Calculation!$J$6='Reference Data'!BS$2,Data!F12,0)</f>
        <v>0.398</v>
      </c>
      <c r="BT12" s="121">
        <f t="shared" si="0"/>
        <v>0.398</v>
      </c>
      <c r="BU12" s="124">
        <f>IF(Calculation!$L$6="Yes",'Reference Data'!BO12*Calculation!$L$5,0)</f>
        <v>0</v>
      </c>
      <c r="BV12" s="124">
        <f>IF(Calculation!$M$6="Yes",IF((Calculation!I16-'Reference Data'!BT12)&gt;0,(Calculation!I16-'Reference Data'!BT12)*Calculation!$M$5,0),0)</f>
        <v>0</v>
      </c>
      <c r="BW12" s="97">
        <f>IF(Calculation!$K$6="Yes",IF((Calculation!I16)&lt;Calculation!J16,(Calculation!I16-Calculation!J16)*Calculation!$K$5,0),0)</f>
        <v>-0.013810159817351564</v>
      </c>
      <c r="BX12" s="127">
        <f>IF(Calculation!$N$5='Reference Data'!$BX$2,'Scaling Calculation'!D15,0)</f>
        <v>0</v>
      </c>
      <c r="BY12" s="3">
        <f>IF(Calculation!$N$5='Reference Data'!$BY$2,'Scaling Calculation'!H15,0)</f>
        <v>0</v>
      </c>
      <c r="BZ12" s="22">
        <f>IF(Calculation!$N$6="Yes",SUM('Reference Data'!BX12:BY12),0)</f>
        <v>0</v>
      </c>
      <c r="CA12" s="25"/>
      <c r="CB12" s="25"/>
      <c r="CC12" s="25"/>
      <c r="CD12" s="25"/>
      <c r="CE12" s="25"/>
      <c r="CF12" s="25"/>
      <c r="CG12" s="25"/>
      <c r="CH12" s="25"/>
      <c r="CI12" s="25"/>
      <c r="CJ12" s="25"/>
      <c r="CK12" s="25"/>
      <c r="CL12" s="25"/>
      <c r="CM12" s="25"/>
      <c r="CN12" s="25"/>
      <c r="CO12" s="25"/>
      <c r="CP12" s="25"/>
      <c r="CQ12" s="25" t="e">
        <f>IF(Calculation!#REF!='Reference Data'!CQ$2,Data!G12,0)</f>
        <v>#REF!</v>
      </c>
      <c r="CR12" s="25" t="e">
        <f>IF(Calculation!#REF!='Reference Data'!CR$2,Data!H12,0)</f>
        <v>#REF!</v>
      </c>
      <c r="CS12" s="25" t="e">
        <f>IF(Calculation!#REF!='Reference Data'!CS$2,Data!I12,0)</f>
        <v>#REF!</v>
      </c>
      <c r="CT12" s="25" t="e">
        <f>IF(Calculation!#REF!='Reference Data'!CT$2,Data!J12,0)</f>
        <v>#REF!</v>
      </c>
      <c r="CU12" s="25" t="e">
        <f>IF(Calculation!#REF!='Reference Data'!CU$2,Data!K12,0)</f>
        <v>#REF!</v>
      </c>
      <c r="CV12" s="25" t="e">
        <f>IF(Calculation!#REF!='Reference Data'!CV$2,Data!L12,0)</f>
        <v>#REF!</v>
      </c>
      <c r="CW12" s="25" t="e">
        <f>IF(Calculation!#REF!='Reference Data'!CW$2,Data!M12,0)</f>
        <v>#REF!</v>
      </c>
      <c r="CX12" s="25" t="e">
        <f>IF(Calculation!#REF!='Reference Data'!CX$2,Data!N12,0)</f>
        <v>#REF!</v>
      </c>
      <c r="CY12" s="25" t="e">
        <f>IF(Calculation!#REF!='Reference Data'!CY$2,Data!O12,0)</f>
        <v>#REF!</v>
      </c>
      <c r="CZ12" s="25" t="e">
        <f>IF(Calculation!#REF!='Reference Data'!CZ$2,Data!P12,0)</f>
        <v>#REF!</v>
      </c>
      <c r="DA12" s="25" t="e">
        <f>IF(Calculation!#REF!='Reference Data'!DA$2,Data!Q12,0)</f>
        <v>#REF!</v>
      </c>
      <c r="DB12" s="25" t="e">
        <f>IF(Calculation!#REF!='Reference Data'!DB$2,Data!R12,0)</f>
        <v>#REF!</v>
      </c>
      <c r="DC12" s="25" t="e">
        <f>IF(Calculation!#REF!='Reference Data'!DC$2,Data!S12,0)</f>
        <v>#REF!</v>
      </c>
      <c r="DD12" s="25" t="e">
        <f>IF(Calculation!#REF!='Reference Data'!DD$2,Data!T12,0)</f>
        <v>#REF!</v>
      </c>
      <c r="DE12" s="25" t="e">
        <f>IF(Calculation!#REF!='Reference Data'!DE$2,Data!U12,0)</f>
        <v>#REF!</v>
      </c>
      <c r="DF12" s="30" t="e">
        <f t="shared" si="7"/>
        <v>#REF!</v>
      </c>
    </row>
    <row r="13" spans="1:110" ht="15">
      <c r="A13" s="15">
        <v>10057</v>
      </c>
      <c r="B13" s="48" t="s">
        <v>20</v>
      </c>
      <c r="C13" s="24">
        <f>IF(Calculation!$C$6='Reference Data'!C$2,Data!G13,0)</f>
        <v>0</v>
      </c>
      <c r="D13" s="25">
        <f>IF(Calculation!$C$6='Reference Data'!D$2,Data!H13,0)</f>
        <v>0</v>
      </c>
      <c r="E13" s="25">
        <f>IF(Calculation!$C$6='Reference Data'!E$2,Data!I13,0)</f>
        <v>20.13381324200913</v>
      </c>
      <c r="F13" s="25">
        <f>IF(Calculation!$C$6='Reference Data'!F$2,Data!J13,0)</f>
        <v>0</v>
      </c>
      <c r="G13" s="25">
        <f>IF(Calculation!$C$6='Reference Data'!G$2,Data!K13,0)</f>
        <v>0</v>
      </c>
      <c r="H13" s="25">
        <f>IF(Calculation!$C$6='Reference Data'!H$2,Data!L13,0)</f>
        <v>0</v>
      </c>
      <c r="I13" s="25">
        <f>IF(Calculation!$C$6='Reference Data'!I$2,Data!M13,0)</f>
        <v>0</v>
      </c>
      <c r="J13" s="25">
        <f>IF(Calculation!$C$6='Reference Data'!J$2,Data!N13,0)</f>
        <v>0</v>
      </c>
      <c r="K13" s="25">
        <f>IF(Calculation!$C$6='Reference Data'!K$2,Data!O13,0)</f>
        <v>0</v>
      </c>
      <c r="L13" s="25">
        <f>IF(Calculation!$C$6='Reference Data'!L$2,Data!P13,0)</f>
        <v>0</v>
      </c>
      <c r="M13" s="25">
        <f>IF(Calculation!$C$6='Reference Data'!M$2,Data!Q13,0)</f>
        <v>0</v>
      </c>
      <c r="N13" s="25">
        <f>IF(Calculation!$C$6='Reference Data'!N$2,Data!R13,0)</f>
        <v>0</v>
      </c>
      <c r="O13" s="25">
        <f>IF(Calculation!$C$6='Reference Data'!O$2,Data!S13,0)</f>
        <v>0</v>
      </c>
      <c r="P13" s="25">
        <f>IF(Calculation!$C$6='Reference Data'!P$2,Data!T13,0)</f>
        <v>0</v>
      </c>
      <c r="Q13" s="25">
        <f>IF(Calculation!$C$6='Reference Data'!Q$2,Data!U13,0)</f>
        <v>0</v>
      </c>
      <c r="R13" s="30">
        <f t="shared" si="1"/>
        <v>20.13381324200913</v>
      </c>
      <c r="S13" s="31">
        <f>IF(S$2=Calculation!$D$6,Data!V13,0)</f>
        <v>0</v>
      </c>
      <c r="T13" s="6">
        <f>IF(T$2=Calculation!$D$6,Data!W13,0)</f>
        <v>0</v>
      </c>
      <c r="U13" s="6">
        <f>IF(U$2=Calculation!$D$6,Data!X13,0)</f>
        <v>0</v>
      </c>
      <c r="V13" s="6">
        <f>IF(V$2=Calculation!$D$6,Data!Y13,0)</f>
        <v>0</v>
      </c>
      <c r="W13" s="6">
        <f>IF(W$2=Calculation!$D$6,Data!Z13,0)</f>
        <v>0</v>
      </c>
      <c r="X13" s="6">
        <f>IF(X$2=Calculation!$D$6,Data!AA13,0)</f>
        <v>0</v>
      </c>
      <c r="Y13" s="6">
        <f>IF(Y$2=Calculation!$D$6,Data!AB13,0)</f>
        <v>0</v>
      </c>
      <c r="Z13" s="6">
        <f>IF(Z$2=Calculation!$D$6,Data!AC13,0)</f>
        <v>0</v>
      </c>
      <c r="AA13" s="6">
        <f>IF(AA$2=Calculation!$D$6,Data!AD13,0)</f>
        <v>0</v>
      </c>
      <c r="AB13" s="6">
        <f>IF(AB$2=Calculation!$D$6,Data!AE13,0)</f>
        <v>0</v>
      </c>
      <c r="AC13" s="6">
        <f>IF(AC$2=Calculation!$D$6,Data!AF13,0)</f>
        <v>0</v>
      </c>
      <c r="AD13" s="6">
        <f>IF(AD$2=Calculation!$D$6,Data!AG13,0)</f>
        <v>0</v>
      </c>
      <c r="AE13" s="6">
        <f>IF(AE$2=Calculation!$D$6,Data!AH13,0)</f>
        <v>0</v>
      </c>
      <c r="AF13" s="6">
        <f>IF(AF$2=Calculation!$D$6,Data!AI13,0)</f>
        <v>0</v>
      </c>
      <c r="AG13" s="8">
        <f t="shared" si="2"/>
        <v>0</v>
      </c>
      <c r="AH13" s="31">
        <f>IF(AH$2=Calculation!$E$6,0,0)</f>
        <v>0</v>
      </c>
      <c r="AI13" s="6">
        <f>IF(AI$2=Calculation!$E$6,Data!AJ13,0)</f>
        <v>0</v>
      </c>
      <c r="AJ13" s="6">
        <f>IF(AJ$2=Calculation!$E$6,Data!AK13,0)</f>
        <v>0.15810502283105024</v>
      </c>
      <c r="AK13" s="6">
        <f>IF(AK$2=Calculation!$E$6,Data!AL13,0)</f>
        <v>0</v>
      </c>
      <c r="AL13" s="6">
        <f>IF(AL$2=Calculation!$E$6,Data!AM13,0)</f>
        <v>0</v>
      </c>
      <c r="AM13" s="6">
        <f>IF(AM$2=Calculation!$E$6,Data!AN13,0)</f>
        <v>0</v>
      </c>
      <c r="AN13" s="6">
        <f>IF(AN$2=Calculation!$E$6,Data!AO13,0)</f>
        <v>0</v>
      </c>
      <c r="AO13" s="6">
        <f>IF(AO$2=Calculation!$E$6,Data!AP13,0)</f>
        <v>0</v>
      </c>
      <c r="AP13" s="8">
        <f t="shared" si="3"/>
        <v>0.15810502283105024</v>
      </c>
      <c r="AQ13" s="31">
        <f>IF(AQ$2=Calculation!$F$6,0,0)</f>
        <v>0</v>
      </c>
      <c r="AR13" s="6">
        <f>IF(AR$2=Calculation!$F$6,Data!AQ13,0)</f>
        <v>0</v>
      </c>
      <c r="AS13" s="6">
        <f>IF(AS$2=Calculation!$F$6,Data!AR13,0)</f>
        <v>0</v>
      </c>
      <c r="AT13" s="6">
        <f>IF(AT$2=Calculation!$F$6,Data!AS13,0)</f>
        <v>0</v>
      </c>
      <c r="AU13" s="6">
        <f>IF(AU$2=Calculation!$F$6,Data!AT13,0)</f>
        <v>0</v>
      </c>
      <c r="AV13" s="6">
        <f>IF(AV$2=Calculation!$F$6,Data!AU13,0)</f>
        <v>0</v>
      </c>
      <c r="AW13" s="6">
        <f>IF(AW$2=Calculation!$F$6,Data!AV13,0)</f>
        <v>0</v>
      </c>
      <c r="AX13" s="6">
        <f>IF(AX$2=Calculation!$F$6,Data!AW13,0)</f>
        <v>0</v>
      </c>
      <c r="AY13" s="8">
        <f t="shared" si="4"/>
        <v>0</v>
      </c>
      <c r="AZ13" s="31">
        <f>IF(AZ$2=Calculation!$G$6,0,0)</f>
        <v>0</v>
      </c>
      <c r="BA13" s="6">
        <f>IF(BA$2=Calculation!$G$6,Data!AX13,0)</f>
        <v>0</v>
      </c>
      <c r="BB13" s="6">
        <f>IF(BB$2=Calculation!$G$6,Data!AY13,0)</f>
        <v>0</v>
      </c>
      <c r="BC13" s="6">
        <f>IF(BC$2=Calculation!$G$6,Data!AZ13,0)</f>
        <v>0</v>
      </c>
      <c r="BD13" s="6">
        <f>IF(BD$2=Calculation!$G$6,Data!BA13,0)</f>
        <v>0</v>
      </c>
      <c r="BE13" s="6">
        <f>IF(BE$2=Calculation!$G$6,Data!BB13,0)</f>
        <v>0</v>
      </c>
      <c r="BF13" s="6">
        <f>IF(BF$2=Calculation!$G$6,Data!BC13,0)</f>
        <v>0</v>
      </c>
      <c r="BG13" s="6">
        <f>IF(BG$2=Calculation!$G$6,Data!BD13,0)</f>
        <v>0</v>
      </c>
      <c r="BH13" s="8">
        <f t="shared" si="5"/>
        <v>0</v>
      </c>
      <c r="BI13" s="119">
        <f>IF(Calculation!$H$6="Yes",Data!BE13,0)</f>
        <v>0</v>
      </c>
      <c r="BJ13" s="31">
        <f>IF(BJ$2=Calculation!$L$4,0,0)</f>
        <v>0</v>
      </c>
      <c r="BK13" s="6">
        <f>IF(BK$2=Calculation!$L$4,Data!BV13,0)</f>
        <v>0</v>
      </c>
      <c r="BL13" s="6">
        <f>IF(BL$2=Calculation!$L$4,Data!BW13,0)</f>
        <v>0</v>
      </c>
      <c r="BM13" s="6">
        <f>IF(BM$2=Calculation!$L$4,Data!BX13,0)</f>
        <v>0</v>
      </c>
      <c r="BN13" s="6">
        <f>IF(BN$2=Calculation!$L$4,Data!BY13,0)</f>
        <v>0</v>
      </c>
      <c r="BO13" s="22">
        <f t="shared" si="6"/>
        <v>0</v>
      </c>
      <c r="BP13" s="25">
        <f>IF(Calculation!$J$6='Reference Data'!BP$2,Data!C13,0)</f>
        <v>0</v>
      </c>
      <c r="BQ13" s="25">
        <f>IF(Calculation!$J$6='Reference Data'!BQ$2,Data!D13,0)</f>
        <v>0</v>
      </c>
      <c r="BR13" s="25">
        <f>IF(Calculation!$J$6='Reference Data'!BR$2,Data!E13,0)</f>
        <v>0</v>
      </c>
      <c r="BS13" s="25">
        <f>IF(Calculation!$J$6='Reference Data'!BS$2,Data!F13,0)</f>
        <v>21.069</v>
      </c>
      <c r="BT13" s="121">
        <f t="shared" si="0"/>
        <v>21.069</v>
      </c>
      <c r="BU13" s="124">
        <f>IF(Calculation!$L$6="Yes",'Reference Data'!BO13*Calculation!$L$5,0)</f>
        <v>0</v>
      </c>
      <c r="BV13" s="124">
        <f>IF(Calculation!$M$6="Yes",IF((Calculation!I17-'Reference Data'!BT13)&gt;0,(Calculation!I17-'Reference Data'!BT13)*Calculation!$M$5,0),0)</f>
        <v>0</v>
      </c>
      <c r="BW13" s="97">
        <f>IF(Calculation!$K$6="Yes",IF((Calculation!I17)&lt;Calculation!J17,(Calculation!I17-Calculation!J17)*Calculation!$K$5,0),0)</f>
        <v>-1.0932917808219216</v>
      </c>
      <c r="BX13" s="127">
        <f>IF(Calculation!$N$5='Reference Data'!$BX$2,'Scaling Calculation'!D16,0)</f>
        <v>0</v>
      </c>
      <c r="BY13" s="3">
        <f>IF(Calculation!$N$5='Reference Data'!$BY$2,'Scaling Calculation'!H16,0)</f>
        <v>0</v>
      </c>
      <c r="BZ13" s="22">
        <f>IF(Calculation!$N$6="Yes",SUM('Reference Data'!BX13:BY13),0)</f>
        <v>0</v>
      </c>
      <c r="CA13" s="25"/>
      <c r="CB13" s="25"/>
      <c r="CC13" s="25"/>
      <c r="CD13" s="25"/>
      <c r="CE13" s="25"/>
      <c r="CF13" s="25"/>
      <c r="CG13" s="25"/>
      <c r="CH13" s="25"/>
      <c r="CI13" s="25"/>
      <c r="CJ13" s="25"/>
      <c r="CK13" s="25"/>
      <c r="CL13" s="25"/>
      <c r="CM13" s="25"/>
      <c r="CN13" s="25"/>
      <c r="CO13" s="25"/>
      <c r="CP13" s="25"/>
      <c r="CQ13" s="25" t="e">
        <f>IF(Calculation!#REF!='Reference Data'!CQ$2,Data!G13,0)</f>
        <v>#REF!</v>
      </c>
      <c r="CR13" s="25" t="e">
        <f>IF(Calculation!#REF!='Reference Data'!CR$2,Data!H13,0)</f>
        <v>#REF!</v>
      </c>
      <c r="CS13" s="25" t="e">
        <f>IF(Calculation!#REF!='Reference Data'!CS$2,Data!I13,0)</f>
        <v>#REF!</v>
      </c>
      <c r="CT13" s="25" t="e">
        <f>IF(Calculation!#REF!='Reference Data'!CT$2,Data!J13,0)</f>
        <v>#REF!</v>
      </c>
      <c r="CU13" s="25" t="e">
        <f>IF(Calculation!#REF!='Reference Data'!CU$2,Data!K13,0)</f>
        <v>#REF!</v>
      </c>
      <c r="CV13" s="25" t="e">
        <f>IF(Calculation!#REF!='Reference Data'!CV$2,Data!L13,0)</f>
        <v>#REF!</v>
      </c>
      <c r="CW13" s="25" t="e">
        <f>IF(Calculation!#REF!='Reference Data'!CW$2,Data!M13,0)</f>
        <v>#REF!</v>
      </c>
      <c r="CX13" s="25" t="e">
        <f>IF(Calculation!#REF!='Reference Data'!CX$2,Data!N13,0)</f>
        <v>#REF!</v>
      </c>
      <c r="CY13" s="25" t="e">
        <f>IF(Calculation!#REF!='Reference Data'!CY$2,Data!O13,0)</f>
        <v>#REF!</v>
      </c>
      <c r="CZ13" s="25" t="e">
        <f>IF(Calculation!#REF!='Reference Data'!CZ$2,Data!P13,0)</f>
        <v>#REF!</v>
      </c>
      <c r="DA13" s="25" t="e">
        <f>IF(Calculation!#REF!='Reference Data'!DA$2,Data!Q13,0)</f>
        <v>#REF!</v>
      </c>
      <c r="DB13" s="25" t="e">
        <f>IF(Calculation!#REF!='Reference Data'!DB$2,Data!R13,0)</f>
        <v>#REF!</v>
      </c>
      <c r="DC13" s="25" t="e">
        <f>IF(Calculation!#REF!='Reference Data'!DC$2,Data!S13,0)</f>
        <v>#REF!</v>
      </c>
      <c r="DD13" s="25" t="e">
        <f>IF(Calculation!#REF!='Reference Data'!DD$2,Data!T13,0)</f>
        <v>#REF!</v>
      </c>
      <c r="DE13" s="25" t="e">
        <f>IF(Calculation!#REF!='Reference Data'!DE$2,Data!U13,0)</f>
        <v>#REF!</v>
      </c>
      <c r="DF13" s="30" t="e">
        <f t="shared" si="7"/>
        <v>#REF!</v>
      </c>
    </row>
    <row r="14" spans="1:110" ht="15">
      <c r="A14" s="15">
        <v>10059</v>
      </c>
      <c r="B14" s="48" t="s">
        <v>21</v>
      </c>
      <c r="C14" s="24">
        <f>IF(Calculation!$C$6='Reference Data'!C$2,Data!G14,0)</f>
        <v>0</v>
      </c>
      <c r="D14" s="25">
        <f>IF(Calculation!$C$6='Reference Data'!D$2,Data!H14,0)</f>
        <v>0</v>
      </c>
      <c r="E14" s="25">
        <f>IF(Calculation!$C$6='Reference Data'!E$2,Data!I14,0)</f>
        <v>7.5985666666666685</v>
      </c>
      <c r="F14" s="25">
        <f>IF(Calculation!$C$6='Reference Data'!F$2,Data!J14,0)</f>
        <v>0</v>
      </c>
      <c r="G14" s="25">
        <f>IF(Calculation!$C$6='Reference Data'!G$2,Data!K14,0)</f>
        <v>0</v>
      </c>
      <c r="H14" s="25">
        <f>IF(Calculation!$C$6='Reference Data'!H$2,Data!L14,0)</f>
        <v>0</v>
      </c>
      <c r="I14" s="25">
        <f>IF(Calculation!$C$6='Reference Data'!I$2,Data!M14,0)</f>
        <v>0</v>
      </c>
      <c r="J14" s="25">
        <f>IF(Calculation!$C$6='Reference Data'!J$2,Data!N14,0)</f>
        <v>0</v>
      </c>
      <c r="K14" s="25">
        <f>IF(Calculation!$C$6='Reference Data'!K$2,Data!O14,0)</f>
        <v>0</v>
      </c>
      <c r="L14" s="25">
        <f>IF(Calculation!$C$6='Reference Data'!L$2,Data!P14,0)</f>
        <v>0</v>
      </c>
      <c r="M14" s="25">
        <f>IF(Calculation!$C$6='Reference Data'!M$2,Data!Q14,0)</f>
        <v>0</v>
      </c>
      <c r="N14" s="25">
        <f>IF(Calculation!$C$6='Reference Data'!N$2,Data!R14,0)</f>
        <v>0</v>
      </c>
      <c r="O14" s="25">
        <f>IF(Calculation!$C$6='Reference Data'!O$2,Data!S14,0)</f>
        <v>0</v>
      </c>
      <c r="P14" s="25">
        <f>IF(Calculation!$C$6='Reference Data'!P$2,Data!T14,0)</f>
        <v>0</v>
      </c>
      <c r="Q14" s="25">
        <f>IF(Calculation!$C$6='Reference Data'!Q$2,Data!U14,0)</f>
        <v>0</v>
      </c>
      <c r="R14" s="30">
        <f t="shared" si="1"/>
        <v>7.5985666666666685</v>
      </c>
      <c r="S14" s="31">
        <f>IF(S$2=Calculation!$D$6,Data!V14,0)</f>
        <v>0</v>
      </c>
      <c r="T14" s="6">
        <f>IF(T$2=Calculation!$D$6,Data!W14,0)</f>
        <v>0</v>
      </c>
      <c r="U14" s="6">
        <f>IF(U$2=Calculation!$D$6,Data!X14,0)</f>
        <v>0</v>
      </c>
      <c r="V14" s="6">
        <f>IF(V$2=Calculation!$D$6,Data!Y14,0)</f>
        <v>0</v>
      </c>
      <c r="W14" s="6">
        <f>IF(W$2=Calculation!$D$6,Data!Z14,0)</f>
        <v>0</v>
      </c>
      <c r="X14" s="6">
        <f>IF(X$2=Calculation!$D$6,Data!AA14,0)</f>
        <v>0</v>
      </c>
      <c r="Y14" s="6">
        <f>IF(Y$2=Calculation!$D$6,Data!AB14,0)</f>
        <v>0</v>
      </c>
      <c r="Z14" s="6">
        <f>IF(Z$2=Calculation!$D$6,Data!AC14,0)</f>
        <v>0</v>
      </c>
      <c r="AA14" s="6">
        <f>IF(AA$2=Calculation!$D$6,Data!AD14,0)</f>
        <v>0</v>
      </c>
      <c r="AB14" s="6">
        <f>IF(AB$2=Calculation!$D$6,Data!AE14,0)</f>
        <v>0</v>
      </c>
      <c r="AC14" s="6">
        <f>IF(AC$2=Calculation!$D$6,Data!AF14,0)</f>
        <v>0</v>
      </c>
      <c r="AD14" s="6">
        <f>IF(AD$2=Calculation!$D$6,Data!AG14,0)</f>
        <v>0</v>
      </c>
      <c r="AE14" s="6">
        <f>IF(AE$2=Calculation!$D$6,Data!AH14,0)</f>
        <v>0</v>
      </c>
      <c r="AF14" s="6">
        <f>IF(AF$2=Calculation!$D$6,Data!AI14,0)</f>
        <v>0</v>
      </c>
      <c r="AG14" s="8">
        <f t="shared" si="2"/>
        <v>0</v>
      </c>
      <c r="AH14" s="31">
        <f>IF(AH$2=Calculation!$E$6,0,0)</f>
        <v>0</v>
      </c>
      <c r="AI14" s="6">
        <f>IF(AI$2=Calculation!$E$6,Data!AJ14,0)</f>
        <v>0</v>
      </c>
      <c r="AJ14" s="6">
        <f>IF(AJ$2=Calculation!$E$6,Data!AK14,0)</f>
        <v>0</v>
      </c>
      <c r="AK14" s="6">
        <f>IF(AK$2=Calculation!$E$6,Data!AL14,0)</f>
        <v>0</v>
      </c>
      <c r="AL14" s="6">
        <f>IF(AL$2=Calculation!$E$6,Data!AM14,0)</f>
        <v>0</v>
      </c>
      <c r="AM14" s="6">
        <f>IF(AM$2=Calculation!$E$6,Data!AN14,0)</f>
        <v>0</v>
      </c>
      <c r="AN14" s="6">
        <f>IF(AN$2=Calculation!$E$6,Data!AO14,0)</f>
        <v>0</v>
      </c>
      <c r="AO14" s="6">
        <f>IF(AO$2=Calculation!$E$6,Data!AP14,0)</f>
        <v>0</v>
      </c>
      <c r="AP14" s="8">
        <f t="shared" si="3"/>
        <v>0</v>
      </c>
      <c r="AQ14" s="31">
        <f>IF(AQ$2=Calculation!$F$6,0,0)</f>
        <v>0</v>
      </c>
      <c r="AR14" s="6">
        <f>IF(AR$2=Calculation!$F$6,Data!AQ14,0)</f>
        <v>0</v>
      </c>
      <c r="AS14" s="6">
        <f>IF(AS$2=Calculation!$F$6,Data!AR14,0)</f>
        <v>0</v>
      </c>
      <c r="AT14" s="6">
        <f>IF(AT$2=Calculation!$F$6,Data!AS14,0)</f>
        <v>0</v>
      </c>
      <c r="AU14" s="6">
        <f>IF(AU$2=Calculation!$F$6,Data!AT14,0)</f>
        <v>0</v>
      </c>
      <c r="AV14" s="6">
        <f>IF(AV$2=Calculation!$F$6,Data!AU14,0)</f>
        <v>0</v>
      </c>
      <c r="AW14" s="6">
        <f>IF(AW$2=Calculation!$F$6,Data!AV14,0)</f>
        <v>0</v>
      </c>
      <c r="AX14" s="6">
        <f>IF(AX$2=Calculation!$F$6,Data!AW14,0)</f>
        <v>0</v>
      </c>
      <c r="AY14" s="8">
        <f t="shared" si="4"/>
        <v>0</v>
      </c>
      <c r="AZ14" s="31">
        <f>IF(AZ$2=Calculation!$G$6,0,0)</f>
        <v>0</v>
      </c>
      <c r="BA14" s="6">
        <f>IF(BA$2=Calculation!$G$6,Data!AX14,0)</f>
        <v>0</v>
      </c>
      <c r="BB14" s="6">
        <f>IF(BB$2=Calculation!$G$6,Data!AY14,0)</f>
        <v>0</v>
      </c>
      <c r="BC14" s="6">
        <f>IF(BC$2=Calculation!$G$6,Data!AZ14,0)</f>
        <v>0</v>
      </c>
      <c r="BD14" s="6">
        <f>IF(BD$2=Calculation!$G$6,Data!BA14,0)</f>
        <v>0</v>
      </c>
      <c r="BE14" s="6">
        <f>IF(BE$2=Calculation!$G$6,Data!BB14,0)</f>
        <v>0</v>
      </c>
      <c r="BF14" s="6">
        <f>IF(BF$2=Calculation!$G$6,Data!BC14,0)</f>
        <v>0</v>
      </c>
      <c r="BG14" s="6">
        <f>IF(BG$2=Calculation!$G$6,Data!BD14,0)</f>
        <v>0</v>
      </c>
      <c r="BH14" s="8">
        <f t="shared" si="5"/>
        <v>0</v>
      </c>
      <c r="BI14" s="119">
        <f>IF(Calculation!$H$6="Yes",Data!BE14,0)</f>
        <v>0</v>
      </c>
      <c r="BJ14" s="31">
        <f>IF(BJ$2=Calculation!$L$4,0,0)</f>
        <v>0</v>
      </c>
      <c r="BK14" s="6">
        <f>IF(BK$2=Calculation!$L$4,Data!BV14,0)</f>
        <v>0</v>
      </c>
      <c r="BL14" s="6">
        <f>IF(BL$2=Calculation!$L$4,Data!BW14,0)</f>
        <v>0</v>
      </c>
      <c r="BM14" s="6">
        <f>IF(BM$2=Calculation!$L$4,Data!BX14,0)</f>
        <v>0</v>
      </c>
      <c r="BN14" s="6">
        <f>IF(BN$2=Calculation!$L$4,Data!BY14,0)</f>
        <v>0</v>
      </c>
      <c r="BO14" s="22">
        <f t="shared" si="6"/>
        <v>0</v>
      </c>
      <c r="BP14" s="25">
        <f>IF(Calculation!$J$6='Reference Data'!BP$2,Data!C14,0)</f>
        <v>0</v>
      </c>
      <c r="BQ14" s="25">
        <f>IF(Calculation!$J$6='Reference Data'!BQ$2,Data!D14,0)</f>
        <v>0</v>
      </c>
      <c r="BR14" s="25">
        <f>IF(Calculation!$J$6='Reference Data'!BR$2,Data!E14,0)</f>
        <v>0</v>
      </c>
      <c r="BS14" s="25">
        <f>IF(Calculation!$J$6='Reference Data'!BS$2,Data!F14,0)</f>
        <v>7.639</v>
      </c>
      <c r="BT14" s="121">
        <f t="shared" si="0"/>
        <v>7.639</v>
      </c>
      <c r="BU14" s="124">
        <f>IF(Calculation!$L$6="Yes",'Reference Data'!BO14*Calculation!$L$5,0)</f>
        <v>0</v>
      </c>
      <c r="BV14" s="124">
        <f>IF(Calculation!$M$6="Yes",IF((Calculation!I18-'Reference Data'!BT14)&gt;0,(Calculation!I18-'Reference Data'!BT14)*Calculation!$M$5,0),0)</f>
        <v>0</v>
      </c>
      <c r="BW14" s="97">
        <f>IF(Calculation!$K$6="Yes",IF((Calculation!I18)&lt;Calculation!J18,(Calculation!I18-Calculation!J18)*Calculation!$K$5,0),0)</f>
        <v>-0.04043333333333177</v>
      </c>
      <c r="BX14" s="127">
        <f>IF(Calculation!$N$5='Reference Data'!$BX$2,'Scaling Calculation'!D17,0)</f>
        <v>0</v>
      </c>
      <c r="BY14" s="3">
        <f>IF(Calculation!$N$5='Reference Data'!$BY$2,'Scaling Calculation'!H17,0)</f>
        <v>0</v>
      </c>
      <c r="BZ14" s="22">
        <f>IF(Calculation!$N$6="Yes",SUM('Reference Data'!BX14:BY14),0)</f>
        <v>0</v>
      </c>
      <c r="CA14" s="25"/>
      <c r="CB14" s="25"/>
      <c r="CC14" s="25"/>
      <c r="CD14" s="25"/>
      <c r="CE14" s="25"/>
      <c r="CF14" s="25"/>
      <c r="CG14" s="25"/>
      <c r="CH14" s="25"/>
      <c r="CI14" s="25"/>
      <c r="CJ14" s="25"/>
      <c r="CK14" s="25"/>
      <c r="CL14" s="25"/>
      <c r="CM14" s="25"/>
      <c r="CN14" s="25"/>
      <c r="CO14" s="25"/>
      <c r="CP14" s="25"/>
      <c r="CQ14" s="25" t="e">
        <f>IF(Calculation!#REF!='Reference Data'!CQ$2,Data!G14,0)</f>
        <v>#REF!</v>
      </c>
      <c r="CR14" s="25" t="e">
        <f>IF(Calculation!#REF!='Reference Data'!CR$2,Data!H14,0)</f>
        <v>#REF!</v>
      </c>
      <c r="CS14" s="25" t="e">
        <f>IF(Calculation!#REF!='Reference Data'!CS$2,Data!I14,0)</f>
        <v>#REF!</v>
      </c>
      <c r="CT14" s="25" t="e">
        <f>IF(Calculation!#REF!='Reference Data'!CT$2,Data!J14,0)</f>
        <v>#REF!</v>
      </c>
      <c r="CU14" s="25" t="e">
        <f>IF(Calculation!#REF!='Reference Data'!CU$2,Data!K14,0)</f>
        <v>#REF!</v>
      </c>
      <c r="CV14" s="25" t="e">
        <f>IF(Calculation!#REF!='Reference Data'!CV$2,Data!L14,0)</f>
        <v>#REF!</v>
      </c>
      <c r="CW14" s="25" t="e">
        <f>IF(Calculation!#REF!='Reference Data'!CW$2,Data!M14,0)</f>
        <v>#REF!</v>
      </c>
      <c r="CX14" s="25" t="e">
        <f>IF(Calculation!#REF!='Reference Data'!CX$2,Data!N14,0)</f>
        <v>#REF!</v>
      </c>
      <c r="CY14" s="25" t="e">
        <f>IF(Calculation!#REF!='Reference Data'!CY$2,Data!O14,0)</f>
        <v>#REF!</v>
      </c>
      <c r="CZ14" s="25" t="e">
        <f>IF(Calculation!#REF!='Reference Data'!CZ$2,Data!P14,0)</f>
        <v>#REF!</v>
      </c>
      <c r="DA14" s="25" t="e">
        <f>IF(Calculation!#REF!='Reference Data'!DA$2,Data!Q14,0)</f>
        <v>#REF!</v>
      </c>
      <c r="DB14" s="25" t="e">
        <f>IF(Calculation!#REF!='Reference Data'!DB$2,Data!R14,0)</f>
        <v>#REF!</v>
      </c>
      <c r="DC14" s="25" t="e">
        <f>IF(Calculation!#REF!='Reference Data'!DC$2,Data!S14,0)</f>
        <v>#REF!</v>
      </c>
      <c r="DD14" s="25" t="e">
        <f>IF(Calculation!#REF!='Reference Data'!DD$2,Data!T14,0)</f>
        <v>#REF!</v>
      </c>
      <c r="DE14" s="25" t="e">
        <f>IF(Calculation!#REF!='Reference Data'!DE$2,Data!U14,0)</f>
        <v>#REF!</v>
      </c>
      <c r="DF14" s="30" t="e">
        <f t="shared" si="7"/>
        <v>#REF!</v>
      </c>
    </row>
    <row r="15" spans="1:110" ht="15">
      <c r="A15" s="15">
        <v>10061</v>
      </c>
      <c r="B15" s="48" t="s">
        <v>22</v>
      </c>
      <c r="C15" s="24">
        <f>IF(Calculation!$C$6='Reference Data'!C$2,Data!G15,0)</f>
        <v>0</v>
      </c>
      <c r="D15" s="25">
        <f>IF(Calculation!$C$6='Reference Data'!D$2,Data!H15,0)</f>
        <v>0</v>
      </c>
      <c r="E15" s="25">
        <f>IF(Calculation!$C$6='Reference Data'!E$2,Data!I15,0)</f>
        <v>9.359002397260275</v>
      </c>
      <c r="F15" s="25">
        <f>IF(Calculation!$C$6='Reference Data'!F$2,Data!J15,0)</f>
        <v>0</v>
      </c>
      <c r="G15" s="25">
        <f>IF(Calculation!$C$6='Reference Data'!G$2,Data!K15,0)</f>
        <v>0</v>
      </c>
      <c r="H15" s="25">
        <f>IF(Calculation!$C$6='Reference Data'!H$2,Data!L15,0)</f>
        <v>0</v>
      </c>
      <c r="I15" s="25">
        <f>IF(Calculation!$C$6='Reference Data'!I$2,Data!M15,0)</f>
        <v>0</v>
      </c>
      <c r="J15" s="25">
        <f>IF(Calculation!$C$6='Reference Data'!J$2,Data!N15,0)</f>
        <v>0</v>
      </c>
      <c r="K15" s="25">
        <f>IF(Calculation!$C$6='Reference Data'!K$2,Data!O15,0)</f>
        <v>0</v>
      </c>
      <c r="L15" s="25">
        <f>IF(Calculation!$C$6='Reference Data'!L$2,Data!P15,0)</f>
        <v>0</v>
      </c>
      <c r="M15" s="25">
        <f>IF(Calculation!$C$6='Reference Data'!M$2,Data!Q15,0)</f>
        <v>0</v>
      </c>
      <c r="N15" s="25">
        <f>IF(Calculation!$C$6='Reference Data'!N$2,Data!R15,0)</f>
        <v>0</v>
      </c>
      <c r="O15" s="25">
        <f>IF(Calculation!$C$6='Reference Data'!O$2,Data!S15,0)</f>
        <v>0</v>
      </c>
      <c r="P15" s="25">
        <f>IF(Calculation!$C$6='Reference Data'!P$2,Data!T15,0)</f>
        <v>0</v>
      </c>
      <c r="Q15" s="25">
        <f>IF(Calculation!$C$6='Reference Data'!Q$2,Data!U15,0)</f>
        <v>0</v>
      </c>
      <c r="R15" s="30">
        <f t="shared" si="1"/>
        <v>9.359002397260275</v>
      </c>
      <c r="S15" s="31">
        <f>IF(S$2=Calculation!$D$6,Data!V15,0)</f>
        <v>0</v>
      </c>
      <c r="T15" s="6">
        <f>IF(T$2=Calculation!$D$6,Data!W15,0)</f>
        <v>0</v>
      </c>
      <c r="U15" s="6">
        <f>IF(U$2=Calculation!$D$6,Data!X15,0)</f>
        <v>0</v>
      </c>
      <c r="V15" s="6">
        <f>IF(V$2=Calculation!$D$6,Data!Y15,0)</f>
        <v>0</v>
      </c>
      <c r="W15" s="6">
        <f>IF(W$2=Calculation!$D$6,Data!Z15,0)</f>
        <v>0</v>
      </c>
      <c r="X15" s="6">
        <f>IF(X$2=Calculation!$D$6,Data!AA15,0)</f>
        <v>0</v>
      </c>
      <c r="Y15" s="6">
        <f>IF(Y$2=Calculation!$D$6,Data!AB15,0)</f>
        <v>0</v>
      </c>
      <c r="Z15" s="6">
        <f>IF(Z$2=Calculation!$D$6,Data!AC15,0)</f>
        <v>0</v>
      </c>
      <c r="AA15" s="6">
        <f>IF(AA$2=Calculation!$D$6,Data!AD15,0)</f>
        <v>0</v>
      </c>
      <c r="AB15" s="6">
        <f>IF(AB$2=Calculation!$D$6,Data!AE15,0)</f>
        <v>0</v>
      </c>
      <c r="AC15" s="6">
        <f>IF(AC$2=Calculation!$D$6,Data!AF15,0)</f>
        <v>0</v>
      </c>
      <c r="AD15" s="6">
        <f>IF(AD$2=Calculation!$D$6,Data!AG15,0)</f>
        <v>0</v>
      </c>
      <c r="AE15" s="6">
        <f>IF(AE$2=Calculation!$D$6,Data!AH15,0)</f>
        <v>0</v>
      </c>
      <c r="AF15" s="6">
        <f>IF(AF$2=Calculation!$D$6,Data!AI15,0)</f>
        <v>0</v>
      </c>
      <c r="AG15" s="8">
        <f t="shared" si="2"/>
        <v>0</v>
      </c>
      <c r="AH15" s="31">
        <f>IF(AH$2=Calculation!$E$6,0,0)</f>
        <v>0</v>
      </c>
      <c r="AI15" s="6">
        <f>IF(AI$2=Calculation!$E$6,Data!AJ15,0)</f>
        <v>0</v>
      </c>
      <c r="AJ15" s="6">
        <f>IF(AJ$2=Calculation!$E$6,Data!AK15,0)</f>
        <v>0</v>
      </c>
      <c r="AK15" s="6">
        <f>IF(AK$2=Calculation!$E$6,Data!AL15,0)</f>
        <v>0</v>
      </c>
      <c r="AL15" s="6">
        <f>IF(AL$2=Calculation!$E$6,Data!AM15,0)</f>
        <v>0</v>
      </c>
      <c r="AM15" s="6">
        <f>IF(AM$2=Calculation!$E$6,Data!AN15,0)</f>
        <v>0</v>
      </c>
      <c r="AN15" s="6">
        <f>IF(AN$2=Calculation!$E$6,Data!AO15,0)</f>
        <v>0</v>
      </c>
      <c r="AO15" s="6">
        <f>IF(AO$2=Calculation!$E$6,Data!AP15,0)</f>
        <v>0</v>
      </c>
      <c r="AP15" s="8">
        <f t="shared" si="3"/>
        <v>0</v>
      </c>
      <c r="AQ15" s="31">
        <f>IF(AQ$2=Calculation!$F$6,0,0)</f>
        <v>0</v>
      </c>
      <c r="AR15" s="6">
        <f>IF(AR$2=Calculation!$F$6,Data!AQ15,0)</f>
        <v>0</v>
      </c>
      <c r="AS15" s="6">
        <f>IF(AS$2=Calculation!$F$6,Data!AR15,0)</f>
        <v>0</v>
      </c>
      <c r="AT15" s="6">
        <f>IF(AT$2=Calculation!$F$6,Data!AS15,0)</f>
        <v>0</v>
      </c>
      <c r="AU15" s="6">
        <f>IF(AU$2=Calculation!$F$6,Data!AT15,0)</f>
        <v>0</v>
      </c>
      <c r="AV15" s="6">
        <f>IF(AV$2=Calculation!$F$6,Data!AU15,0)</f>
        <v>0</v>
      </c>
      <c r="AW15" s="6">
        <f>IF(AW$2=Calculation!$F$6,Data!AV15,0)</f>
        <v>0</v>
      </c>
      <c r="AX15" s="6">
        <f>IF(AX$2=Calculation!$F$6,Data!AW15,0)</f>
        <v>0</v>
      </c>
      <c r="AY15" s="8">
        <f t="shared" si="4"/>
        <v>0</v>
      </c>
      <c r="AZ15" s="31">
        <f>IF(AZ$2=Calculation!$G$6,0,0)</f>
        <v>0</v>
      </c>
      <c r="BA15" s="6">
        <f>IF(BA$2=Calculation!$G$6,Data!AX15,0)</f>
        <v>0</v>
      </c>
      <c r="BB15" s="6">
        <f>IF(BB$2=Calculation!$G$6,Data!AY15,0)</f>
        <v>0</v>
      </c>
      <c r="BC15" s="6">
        <f>IF(BC$2=Calculation!$G$6,Data!AZ15,0)</f>
        <v>0</v>
      </c>
      <c r="BD15" s="6">
        <f>IF(BD$2=Calculation!$G$6,Data!BA15,0)</f>
        <v>0</v>
      </c>
      <c r="BE15" s="6">
        <f>IF(BE$2=Calculation!$G$6,Data!BB15,0)</f>
        <v>0</v>
      </c>
      <c r="BF15" s="6">
        <f>IF(BF$2=Calculation!$G$6,Data!BC15,0)</f>
        <v>0</v>
      </c>
      <c r="BG15" s="6">
        <f>IF(BG$2=Calculation!$G$6,Data!BD15,0)</f>
        <v>0</v>
      </c>
      <c r="BH15" s="8">
        <f t="shared" si="5"/>
        <v>0</v>
      </c>
      <c r="BI15" s="119">
        <f>IF(Calculation!$H$6="Yes",Data!BE15,0)</f>
        <v>0</v>
      </c>
      <c r="BJ15" s="31">
        <f>IF(BJ$2=Calculation!$L$4,0,0)</f>
        <v>0</v>
      </c>
      <c r="BK15" s="6">
        <f>IF(BK$2=Calculation!$L$4,Data!BV15,0)</f>
        <v>0</v>
      </c>
      <c r="BL15" s="6">
        <f>IF(BL$2=Calculation!$L$4,Data!BW15,0)</f>
        <v>0</v>
      </c>
      <c r="BM15" s="6">
        <f>IF(BM$2=Calculation!$L$4,Data!BX15,0)</f>
        <v>0</v>
      </c>
      <c r="BN15" s="6">
        <f>IF(BN$2=Calculation!$L$4,Data!BY15,0)</f>
        <v>0</v>
      </c>
      <c r="BO15" s="22">
        <f t="shared" si="6"/>
        <v>0</v>
      </c>
      <c r="BP15" s="25">
        <f>IF(Calculation!$J$6='Reference Data'!BP$2,Data!C15,0)</f>
        <v>0</v>
      </c>
      <c r="BQ15" s="25">
        <f>IF(Calculation!$J$6='Reference Data'!BQ$2,Data!D15,0)</f>
        <v>0</v>
      </c>
      <c r="BR15" s="25">
        <f>IF(Calculation!$J$6='Reference Data'!BR$2,Data!E15,0)</f>
        <v>0</v>
      </c>
      <c r="BS15" s="25">
        <f>IF(Calculation!$J$6='Reference Data'!BS$2,Data!F15,0)</f>
        <v>8.747</v>
      </c>
      <c r="BT15" s="121">
        <f t="shared" si="0"/>
        <v>8.747</v>
      </c>
      <c r="BU15" s="124">
        <f>IF(Calculation!$L$6="Yes",'Reference Data'!BO15*Calculation!$L$5,0)</f>
        <v>0</v>
      </c>
      <c r="BV15" s="124">
        <f>IF(Calculation!$M$6="Yes",IF((Calculation!I19-'Reference Data'!BT15)&gt;0,(Calculation!I19-'Reference Data'!BT15)*Calculation!$M$5,0),0)</f>
        <v>0.1530005993150687</v>
      </c>
      <c r="BW15" s="97">
        <f>IF(Calculation!$K$6="Yes",IF((Calculation!I19)&lt;Calculation!J19,(Calculation!I19-Calculation!J19)*Calculation!$K$5,0),0)</f>
        <v>0</v>
      </c>
      <c r="BX15" s="127">
        <f>IF(Calculation!$N$5='Reference Data'!$BX$2,'Scaling Calculation'!D18,0)</f>
        <v>0</v>
      </c>
      <c r="BY15" s="3">
        <f>IF(Calculation!$N$5='Reference Data'!$BY$2,'Scaling Calculation'!H18,0)</f>
        <v>0</v>
      </c>
      <c r="BZ15" s="22">
        <f>IF(Calculation!$N$6="Yes",SUM('Reference Data'!BX15:BY15),0)</f>
        <v>0</v>
      </c>
      <c r="CA15" s="25"/>
      <c r="CB15" s="25"/>
      <c r="CC15" s="25"/>
      <c r="CD15" s="25"/>
      <c r="CE15" s="25"/>
      <c r="CF15" s="25"/>
      <c r="CG15" s="25"/>
      <c r="CH15" s="25"/>
      <c r="CI15" s="25"/>
      <c r="CJ15" s="25"/>
      <c r="CK15" s="25"/>
      <c r="CL15" s="25"/>
      <c r="CM15" s="25"/>
      <c r="CN15" s="25"/>
      <c r="CO15" s="25"/>
      <c r="CP15" s="25"/>
      <c r="CQ15" s="25" t="e">
        <f>IF(Calculation!#REF!='Reference Data'!CQ$2,Data!G15,0)</f>
        <v>#REF!</v>
      </c>
      <c r="CR15" s="25" t="e">
        <f>IF(Calculation!#REF!='Reference Data'!CR$2,Data!H15,0)</f>
        <v>#REF!</v>
      </c>
      <c r="CS15" s="25" t="e">
        <f>IF(Calculation!#REF!='Reference Data'!CS$2,Data!I15,0)</f>
        <v>#REF!</v>
      </c>
      <c r="CT15" s="25" t="e">
        <f>IF(Calculation!#REF!='Reference Data'!CT$2,Data!J15,0)</f>
        <v>#REF!</v>
      </c>
      <c r="CU15" s="25" t="e">
        <f>IF(Calculation!#REF!='Reference Data'!CU$2,Data!K15,0)</f>
        <v>#REF!</v>
      </c>
      <c r="CV15" s="25" t="e">
        <f>IF(Calculation!#REF!='Reference Data'!CV$2,Data!L15,0)</f>
        <v>#REF!</v>
      </c>
      <c r="CW15" s="25" t="e">
        <f>IF(Calculation!#REF!='Reference Data'!CW$2,Data!M15,0)</f>
        <v>#REF!</v>
      </c>
      <c r="CX15" s="25" t="e">
        <f>IF(Calculation!#REF!='Reference Data'!CX$2,Data!N15,0)</f>
        <v>#REF!</v>
      </c>
      <c r="CY15" s="25" t="e">
        <f>IF(Calculation!#REF!='Reference Data'!CY$2,Data!O15,0)</f>
        <v>#REF!</v>
      </c>
      <c r="CZ15" s="25" t="e">
        <f>IF(Calculation!#REF!='Reference Data'!CZ$2,Data!P15,0)</f>
        <v>#REF!</v>
      </c>
      <c r="DA15" s="25" t="e">
        <f>IF(Calculation!#REF!='Reference Data'!DA$2,Data!Q15,0)</f>
        <v>#REF!</v>
      </c>
      <c r="DB15" s="25" t="e">
        <f>IF(Calculation!#REF!='Reference Data'!DB$2,Data!R15,0)</f>
        <v>#REF!</v>
      </c>
      <c r="DC15" s="25" t="e">
        <f>IF(Calculation!#REF!='Reference Data'!DC$2,Data!S15,0)</f>
        <v>#REF!</v>
      </c>
      <c r="DD15" s="25" t="e">
        <f>IF(Calculation!#REF!='Reference Data'!DD$2,Data!T15,0)</f>
        <v>#REF!</v>
      </c>
      <c r="DE15" s="25" t="e">
        <f>IF(Calculation!#REF!='Reference Data'!DE$2,Data!U15,0)</f>
        <v>#REF!</v>
      </c>
      <c r="DF15" s="30" t="e">
        <f t="shared" si="7"/>
        <v>#REF!</v>
      </c>
    </row>
    <row r="16" spans="1:110" ht="15">
      <c r="A16" s="15">
        <v>10062</v>
      </c>
      <c r="B16" s="48" t="s">
        <v>23</v>
      </c>
      <c r="C16" s="24">
        <f>IF(Calculation!$C$6='Reference Data'!C$2,Data!G16,0)</f>
        <v>0</v>
      </c>
      <c r="D16" s="25">
        <f>IF(Calculation!$C$6='Reference Data'!D$2,Data!H16,0)</f>
        <v>0</v>
      </c>
      <c r="E16" s="25">
        <f>IF(Calculation!$C$6='Reference Data'!E$2,Data!I16,0)</f>
        <v>9.146599315068494</v>
      </c>
      <c r="F16" s="25">
        <f>IF(Calculation!$C$6='Reference Data'!F$2,Data!J16,0)</f>
        <v>0</v>
      </c>
      <c r="G16" s="25">
        <f>IF(Calculation!$C$6='Reference Data'!G$2,Data!K16,0)</f>
        <v>0</v>
      </c>
      <c r="H16" s="25">
        <f>IF(Calculation!$C$6='Reference Data'!H$2,Data!L16,0)</f>
        <v>0</v>
      </c>
      <c r="I16" s="25">
        <f>IF(Calculation!$C$6='Reference Data'!I$2,Data!M16,0)</f>
        <v>0</v>
      </c>
      <c r="J16" s="25">
        <f>IF(Calculation!$C$6='Reference Data'!J$2,Data!N16,0)</f>
        <v>0</v>
      </c>
      <c r="K16" s="25">
        <f>IF(Calculation!$C$6='Reference Data'!K$2,Data!O16,0)</f>
        <v>0</v>
      </c>
      <c r="L16" s="25">
        <f>IF(Calculation!$C$6='Reference Data'!L$2,Data!P16,0)</f>
        <v>0</v>
      </c>
      <c r="M16" s="25">
        <f>IF(Calculation!$C$6='Reference Data'!M$2,Data!Q16,0)</f>
        <v>0</v>
      </c>
      <c r="N16" s="25">
        <f>IF(Calculation!$C$6='Reference Data'!N$2,Data!R16,0)</f>
        <v>0</v>
      </c>
      <c r="O16" s="25">
        <f>IF(Calculation!$C$6='Reference Data'!O$2,Data!S16,0)</f>
        <v>0</v>
      </c>
      <c r="P16" s="25">
        <f>IF(Calculation!$C$6='Reference Data'!P$2,Data!T16,0)</f>
        <v>0</v>
      </c>
      <c r="Q16" s="25">
        <f>IF(Calculation!$C$6='Reference Data'!Q$2,Data!U16,0)</f>
        <v>0</v>
      </c>
      <c r="R16" s="30">
        <f t="shared" si="1"/>
        <v>9.146599315068494</v>
      </c>
      <c r="S16" s="31">
        <f>IF(S$2=Calculation!$D$6,Data!V16,0)</f>
        <v>0</v>
      </c>
      <c r="T16" s="6">
        <f>IF(T$2=Calculation!$D$6,Data!W16,0)</f>
        <v>0</v>
      </c>
      <c r="U16" s="6">
        <f>IF(U$2=Calculation!$D$6,Data!X16,0)</f>
        <v>0</v>
      </c>
      <c r="V16" s="6">
        <f>IF(V$2=Calculation!$D$6,Data!Y16,0)</f>
        <v>0</v>
      </c>
      <c r="W16" s="6">
        <f>IF(W$2=Calculation!$D$6,Data!Z16,0)</f>
        <v>0</v>
      </c>
      <c r="X16" s="6">
        <f>IF(X$2=Calculation!$D$6,Data!AA16,0)</f>
        <v>0</v>
      </c>
      <c r="Y16" s="6">
        <f>IF(Y$2=Calculation!$D$6,Data!AB16,0)</f>
        <v>0</v>
      </c>
      <c r="Z16" s="6">
        <f>IF(Z$2=Calculation!$D$6,Data!AC16,0)</f>
        <v>0</v>
      </c>
      <c r="AA16" s="6">
        <f>IF(AA$2=Calculation!$D$6,Data!AD16,0)</f>
        <v>0</v>
      </c>
      <c r="AB16" s="6">
        <f>IF(AB$2=Calculation!$D$6,Data!AE16,0)</f>
        <v>0</v>
      </c>
      <c r="AC16" s="6">
        <f>IF(AC$2=Calculation!$D$6,Data!AF16,0)</f>
        <v>0</v>
      </c>
      <c r="AD16" s="6">
        <f>IF(AD$2=Calculation!$D$6,Data!AG16,0)</f>
        <v>0</v>
      </c>
      <c r="AE16" s="6">
        <f>IF(AE$2=Calculation!$D$6,Data!AH16,0)</f>
        <v>0</v>
      </c>
      <c r="AF16" s="6">
        <f>IF(AF$2=Calculation!$D$6,Data!AI16,0)</f>
        <v>0</v>
      </c>
      <c r="AG16" s="8">
        <f t="shared" si="2"/>
        <v>0</v>
      </c>
      <c r="AH16" s="31">
        <f>IF(AH$2=Calculation!$E$6,0,0)</f>
        <v>0</v>
      </c>
      <c r="AI16" s="6">
        <f>IF(AI$2=Calculation!$E$6,Data!AJ16,0)</f>
        <v>0</v>
      </c>
      <c r="AJ16" s="6">
        <f>IF(AJ$2=Calculation!$E$6,Data!AK16,0)</f>
        <v>1.8811643835616438</v>
      </c>
      <c r="AK16" s="6">
        <f>IF(AK$2=Calculation!$E$6,Data!AL16,0)</f>
        <v>0</v>
      </c>
      <c r="AL16" s="6">
        <f>IF(AL$2=Calculation!$E$6,Data!AM16,0)</f>
        <v>0</v>
      </c>
      <c r="AM16" s="6">
        <f>IF(AM$2=Calculation!$E$6,Data!AN16,0)</f>
        <v>0</v>
      </c>
      <c r="AN16" s="6">
        <f>IF(AN$2=Calculation!$E$6,Data!AO16,0)</f>
        <v>0</v>
      </c>
      <c r="AO16" s="6">
        <f>IF(AO$2=Calculation!$E$6,Data!AP16,0)</f>
        <v>0</v>
      </c>
      <c r="AP16" s="8">
        <f t="shared" si="3"/>
        <v>1.8811643835616438</v>
      </c>
      <c r="AQ16" s="31">
        <f>IF(AQ$2=Calculation!$F$6,0,0)</f>
        <v>0</v>
      </c>
      <c r="AR16" s="6">
        <f>IF(AR$2=Calculation!$F$6,Data!AQ16,0)</f>
        <v>0</v>
      </c>
      <c r="AS16" s="6">
        <f>IF(AS$2=Calculation!$F$6,Data!AR16,0)</f>
        <v>0</v>
      </c>
      <c r="AT16" s="6">
        <f>IF(AT$2=Calculation!$F$6,Data!AS16,0)</f>
        <v>0</v>
      </c>
      <c r="AU16" s="6">
        <f>IF(AU$2=Calculation!$F$6,Data!AT16,0)</f>
        <v>0</v>
      </c>
      <c r="AV16" s="6">
        <f>IF(AV$2=Calculation!$F$6,Data!AU16,0)</f>
        <v>0</v>
      </c>
      <c r="AW16" s="6">
        <f>IF(AW$2=Calculation!$F$6,Data!AV16,0)</f>
        <v>0</v>
      </c>
      <c r="AX16" s="6">
        <f>IF(AX$2=Calculation!$F$6,Data!AW16,0)</f>
        <v>0</v>
      </c>
      <c r="AY16" s="8">
        <f t="shared" si="4"/>
        <v>0</v>
      </c>
      <c r="AZ16" s="31">
        <f>IF(AZ$2=Calculation!$G$6,0,0)</f>
        <v>0</v>
      </c>
      <c r="BA16" s="6">
        <f>IF(BA$2=Calculation!$G$6,Data!AX16,0)</f>
        <v>0</v>
      </c>
      <c r="BB16" s="6">
        <f>IF(BB$2=Calculation!$G$6,Data!AY16,0)</f>
        <v>0</v>
      </c>
      <c r="BC16" s="6">
        <f>IF(BC$2=Calculation!$G$6,Data!AZ16,0)</f>
        <v>0</v>
      </c>
      <c r="BD16" s="6">
        <f>IF(BD$2=Calculation!$G$6,Data!BA16,0)</f>
        <v>0</v>
      </c>
      <c r="BE16" s="6">
        <f>IF(BE$2=Calculation!$G$6,Data!BB16,0)</f>
        <v>0</v>
      </c>
      <c r="BF16" s="6">
        <f>IF(BF$2=Calculation!$G$6,Data!BC16,0)</f>
        <v>0</v>
      </c>
      <c r="BG16" s="6">
        <f>IF(BG$2=Calculation!$G$6,Data!BD16,0)</f>
        <v>0</v>
      </c>
      <c r="BH16" s="8">
        <f t="shared" si="5"/>
        <v>0</v>
      </c>
      <c r="BI16" s="119">
        <f>IF(Calculation!$H$6="Yes",Data!BE16,0)</f>
        <v>0</v>
      </c>
      <c r="BJ16" s="31">
        <f>IF(BJ$2=Calculation!$L$4,0,0)</f>
        <v>0</v>
      </c>
      <c r="BK16" s="6">
        <f>IF(BK$2=Calculation!$L$4,Data!BV16,0)</f>
        <v>0</v>
      </c>
      <c r="BL16" s="6">
        <f>IF(BL$2=Calculation!$L$4,Data!BW16,0)</f>
        <v>0</v>
      </c>
      <c r="BM16" s="6">
        <f>IF(BM$2=Calculation!$L$4,Data!BX16,0)</f>
        <v>0</v>
      </c>
      <c r="BN16" s="6">
        <f>IF(BN$2=Calculation!$L$4,Data!BY16,0)</f>
        <v>0</v>
      </c>
      <c r="BO16" s="22">
        <f t="shared" si="6"/>
        <v>0</v>
      </c>
      <c r="BP16" s="25">
        <f>IF(Calculation!$J$6='Reference Data'!BP$2,Data!C16,0)</f>
        <v>0</v>
      </c>
      <c r="BQ16" s="25">
        <f>IF(Calculation!$J$6='Reference Data'!BQ$2,Data!D16,0)</f>
        <v>0</v>
      </c>
      <c r="BR16" s="25">
        <f>IF(Calculation!$J$6='Reference Data'!BR$2,Data!E16,0)</f>
        <v>0</v>
      </c>
      <c r="BS16" s="25">
        <f>IF(Calculation!$J$6='Reference Data'!BS$2,Data!F16,0)</f>
        <v>5.32</v>
      </c>
      <c r="BT16" s="121">
        <f t="shared" si="0"/>
        <v>5.32</v>
      </c>
      <c r="BU16" s="124">
        <f>IF(Calculation!$L$6="Yes",'Reference Data'!BO16*Calculation!$L$5,0)</f>
        <v>0</v>
      </c>
      <c r="BV16" s="124">
        <f>IF(Calculation!$M$6="Yes",IF((Calculation!I20-'Reference Data'!BT16)&gt;0,(Calculation!I20-'Reference Data'!BT16)*Calculation!$M$5,0),0)</f>
        <v>0.4863587328767125</v>
      </c>
      <c r="BW16" s="97">
        <f>IF(Calculation!$K$6="Yes",IF((Calculation!I20)&lt;Calculation!J20,(Calculation!I20-Calculation!J20)*Calculation!$K$5,0),0)</f>
        <v>0</v>
      </c>
      <c r="BX16" s="127">
        <f>IF(Calculation!$N$5='Reference Data'!$BX$2,'Scaling Calculation'!D19,0)</f>
        <v>0</v>
      </c>
      <c r="BY16" s="3">
        <f>IF(Calculation!$N$5='Reference Data'!$BY$2,'Scaling Calculation'!H19,0)</f>
        <v>0</v>
      </c>
      <c r="BZ16" s="22">
        <f>IF(Calculation!$N$6="Yes",SUM('Reference Data'!BX16:BY16),0)</f>
        <v>0</v>
      </c>
      <c r="CA16" s="25"/>
      <c r="CB16" s="25"/>
      <c r="CC16" s="25"/>
      <c r="CD16" s="25"/>
      <c r="CE16" s="25"/>
      <c r="CF16" s="25"/>
      <c r="CG16" s="25"/>
      <c r="CH16" s="25"/>
      <c r="CI16" s="25"/>
      <c r="CJ16" s="25"/>
      <c r="CK16" s="25"/>
      <c r="CL16" s="25"/>
      <c r="CM16" s="25"/>
      <c r="CN16" s="25"/>
      <c r="CO16" s="25"/>
      <c r="CP16" s="25"/>
      <c r="CQ16" s="25" t="e">
        <f>IF(Calculation!#REF!='Reference Data'!CQ$2,Data!G16,0)</f>
        <v>#REF!</v>
      </c>
      <c r="CR16" s="25" t="e">
        <f>IF(Calculation!#REF!='Reference Data'!CR$2,Data!H16,0)</f>
        <v>#REF!</v>
      </c>
      <c r="CS16" s="25" t="e">
        <f>IF(Calculation!#REF!='Reference Data'!CS$2,Data!I16,0)</f>
        <v>#REF!</v>
      </c>
      <c r="CT16" s="25" t="e">
        <f>IF(Calculation!#REF!='Reference Data'!CT$2,Data!J16,0)</f>
        <v>#REF!</v>
      </c>
      <c r="CU16" s="25" t="e">
        <f>IF(Calculation!#REF!='Reference Data'!CU$2,Data!K16,0)</f>
        <v>#REF!</v>
      </c>
      <c r="CV16" s="25" t="e">
        <f>IF(Calculation!#REF!='Reference Data'!CV$2,Data!L16,0)</f>
        <v>#REF!</v>
      </c>
      <c r="CW16" s="25" t="e">
        <f>IF(Calculation!#REF!='Reference Data'!CW$2,Data!M16,0)</f>
        <v>#REF!</v>
      </c>
      <c r="CX16" s="25" t="e">
        <f>IF(Calculation!#REF!='Reference Data'!CX$2,Data!N16,0)</f>
        <v>#REF!</v>
      </c>
      <c r="CY16" s="25" t="e">
        <f>IF(Calculation!#REF!='Reference Data'!CY$2,Data!O16,0)</f>
        <v>#REF!</v>
      </c>
      <c r="CZ16" s="25" t="e">
        <f>IF(Calculation!#REF!='Reference Data'!CZ$2,Data!P16,0)</f>
        <v>#REF!</v>
      </c>
      <c r="DA16" s="25" t="e">
        <f>IF(Calculation!#REF!='Reference Data'!DA$2,Data!Q16,0)</f>
        <v>#REF!</v>
      </c>
      <c r="DB16" s="25" t="e">
        <f>IF(Calculation!#REF!='Reference Data'!DB$2,Data!R16,0)</f>
        <v>#REF!</v>
      </c>
      <c r="DC16" s="25" t="e">
        <f>IF(Calculation!#REF!='Reference Data'!DC$2,Data!S16,0)</f>
        <v>#REF!</v>
      </c>
      <c r="DD16" s="25" t="e">
        <f>IF(Calculation!#REF!='Reference Data'!DD$2,Data!T16,0)</f>
        <v>#REF!</v>
      </c>
      <c r="DE16" s="25" t="e">
        <f>IF(Calculation!#REF!='Reference Data'!DE$2,Data!U16,0)</f>
        <v>#REF!</v>
      </c>
      <c r="DF16" s="30" t="e">
        <f t="shared" si="7"/>
        <v>#REF!</v>
      </c>
    </row>
    <row r="17" spans="1:110" ht="15">
      <c r="A17" s="15">
        <v>10064</v>
      </c>
      <c r="B17" s="48" t="s">
        <v>24</v>
      </c>
      <c r="C17" s="24">
        <f>IF(Calculation!$C$6='Reference Data'!C$2,Data!G17,0)</f>
        <v>0</v>
      </c>
      <c r="D17" s="25">
        <f>IF(Calculation!$C$6='Reference Data'!D$2,Data!H17,0)</f>
        <v>0</v>
      </c>
      <c r="E17" s="25">
        <f>IF(Calculation!$C$6='Reference Data'!E$2,Data!I17,0)</f>
        <v>13.773583219178082</v>
      </c>
      <c r="F17" s="25">
        <f>IF(Calculation!$C$6='Reference Data'!F$2,Data!J17,0)</f>
        <v>0</v>
      </c>
      <c r="G17" s="25">
        <f>IF(Calculation!$C$6='Reference Data'!G$2,Data!K17,0)</f>
        <v>0</v>
      </c>
      <c r="H17" s="25">
        <f>IF(Calculation!$C$6='Reference Data'!H$2,Data!L17,0)</f>
        <v>0</v>
      </c>
      <c r="I17" s="25">
        <f>IF(Calculation!$C$6='Reference Data'!I$2,Data!M17,0)</f>
        <v>0</v>
      </c>
      <c r="J17" s="25">
        <f>IF(Calculation!$C$6='Reference Data'!J$2,Data!N17,0)</f>
        <v>0</v>
      </c>
      <c r="K17" s="25">
        <f>IF(Calculation!$C$6='Reference Data'!K$2,Data!O17,0)</f>
        <v>0</v>
      </c>
      <c r="L17" s="25">
        <f>IF(Calculation!$C$6='Reference Data'!L$2,Data!P17,0)</f>
        <v>0</v>
      </c>
      <c r="M17" s="25">
        <f>IF(Calculation!$C$6='Reference Data'!M$2,Data!Q17,0)</f>
        <v>0</v>
      </c>
      <c r="N17" s="25">
        <f>IF(Calculation!$C$6='Reference Data'!N$2,Data!R17,0)</f>
        <v>0</v>
      </c>
      <c r="O17" s="25">
        <f>IF(Calculation!$C$6='Reference Data'!O$2,Data!S17,0)</f>
        <v>0</v>
      </c>
      <c r="P17" s="25">
        <f>IF(Calculation!$C$6='Reference Data'!P$2,Data!T17,0)</f>
        <v>0</v>
      </c>
      <c r="Q17" s="25">
        <f>IF(Calculation!$C$6='Reference Data'!Q$2,Data!U17,0)</f>
        <v>0</v>
      </c>
      <c r="R17" s="30">
        <f t="shared" si="1"/>
        <v>13.773583219178082</v>
      </c>
      <c r="S17" s="31">
        <f>IF(S$2=Calculation!$D$6,Data!V17,0)</f>
        <v>0</v>
      </c>
      <c r="T17" s="6">
        <f>IF(T$2=Calculation!$D$6,Data!W17,0)</f>
        <v>0</v>
      </c>
      <c r="U17" s="6">
        <f>IF(U$2=Calculation!$D$6,Data!X17,0)</f>
        <v>0</v>
      </c>
      <c r="V17" s="6">
        <f>IF(V$2=Calculation!$D$6,Data!Y17,0)</f>
        <v>0</v>
      </c>
      <c r="W17" s="6">
        <f>IF(W$2=Calculation!$D$6,Data!Z17,0)</f>
        <v>0</v>
      </c>
      <c r="X17" s="6">
        <f>IF(X$2=Calculation!$D$6,Data!AA17,0)</f>
        <v>0</v>
      </c>
      <c r="Y17" s="6">
        <f>IF(Y$2=Calculation!$D$6,Data!AB17,0)</f>
        <v>0</v>
      </c>
      <c r="Z17" s="6">
        <f>IF(Z$2=Calculation!$D$6,Data!AC17,0)</f>
        <v>0</v>
      </c>
      <c r="AA17" s="6">
        <f>IF(AA$2=Calculation!$D$6,Data!AD17,0)</f>
        <v>0</v>
      </c>
      <c r="AB17" s="6">
        <f>IF(AB$2=Calculation!$D$6,Data!AE17,0)</f>
        <v>0</v>
      </c>
      <c r="AC17" s="6">
        <f>IF(AC$2=Calculation!$D$6,Data!AF17,0)</f>
        <v>0</v>
      </c>
      <c r="AD17" s="6">
        <f>IF(AD$2=Calculation!$D$6,Data!AG17,0)</f>
        <v>0</v>
      </c>
      <c r="AE17" s="6">
        <f>IF(AE$2=Calculation!$D$6,Data!AH17,0)</f>
        <v>0</v>
      </c>
      <c r="AF17" s="6">
        <f>IF(AF$2=Calculation!$D$6,Data!AI17,0)</f>
        <v>0</v>
      </c>
      <c r="AG17" s="8">
        <f t="shared" si="2"/>
        <v>0</v>
      </c>
      <c r="AH17" s="31">
        <f>IF(AH$2=Calculation!$E$6,0,0)</f>
        <v>0</v>
      </c>
      <c r="AI17" s="6">
        <f>IF(AI$2=Calculation!$E$6,Data!AJ17,0)</f>
        <v>0</v>
      </c>
      <c r="AJ17" s="6">
        <f>IF(AJ$2=Calculation!$E$6,Data!AK17,0)</f>
        <v>0</v>
      </c>
      <c r="AK17" s="6">
        <f>IF(AK$2=Calculation!$E$6,Data!AL17,0)</f>
        <v>0</v>
      </c>
      <c r="AL17" s="6">
        <f>IF(AL$2=Calculation!$E$6,Data!AM17,0)</f>
        <v>0</v>
      </c>
      <c r="AM17" s="6">
        <f>IF(AM$2=Calculation!$E$6,Data!AN17,0)</f>
        <v>0</v>
      </c>
      <c r="AN17" s="6">
        <f>IF(AN$2=Calculation!$E$6,Data!AO17,0)</f>
        <v>0</v>
      </c>
      <c r="AO17" s="6">
        <f>IF(AO$2=Calculation!$E$6,Data!AP17,0)</f>
        <v>0</v>
      </c>
      <c r="AP17" s="8">
        <f t="shared" si="3"/>
        <v>0</v>
      </c>
      <c r="AQ17" s="31">
        <f>IF(AQ$2=Calculation!$F$6,0,0)</f>
        <v>0</v>
      </c>
      <c r="AR17" s="6">
        <f>IF(AR$2=Calculation!$F$6,Data!AQ17,0)</f>
        <v>0</v>
      </c>
      <c r="AS17" s="6">
        <f>IF(AS$2=Calculation!$F$6,Data!AR17,0)</f>
        <v>0</v>
      </c>
      <c r="AT17" s="6">
        <f>IF(AT$2=Calculation!$F$6,Data!AS17,0)</f>
        <v>0</v>
      </c>
      <c r="AU17" s="6">
        <f>IF(AU$2=Calculation!$F$6,Data!AT17,0)</f>
        <v>0</v>
      </c>
      <c r="AV17" s="6">
        <f>IF(AV$2=Calculation!$F$6,Data!AU17,0)</f>
        <v>0</v>
      </c>
      <c r="AW17" s="6">
        <f>IF(AW$2=Calculation!$F$6,Data!AV17,0)</f>
        <v>0</v>
      </c>
      <c r="AX17" s="6">
        <f>IF(AX$2=Calculation!$F$6,Data!AW17,0)</f>
        <v>0</v>
      </c>
      <c r="AY17" s="8">
        <f t="shared" si="4"/>
        <v>0</v>
      </c>
      <c r="AZ17" s="31">
        <f>IF(AZ$2=Calculation!$G$6,0,0)</f>
        <v>0</v>
      </c>
      <c r="BA17" s="6">
        <f>IF(BA$2=Calculation!$G$6,Data!AX17,0)</f>
        <v>0</v>
      </c>
      <c r="BB17" s="6">
        <f>IF(BB$2=Calculation!$G$6,Data!AY17,0)</f>
        <v>0</v>
      </c>
      <c r="BC17" s="6">
        <f>IF(BC$2=Calculation!$G$6,Data!AZ17,0)</f>
        <v>0</v>
      </c>
      <c r="BD17" s="6">
        <f>IF(BD$2=Calculation!$G$6,Data!BA17,0)</f>
        <v>0</v>
      </c>
      <c r="BE17" s="6">
        <f>IF(BE$2=Calculation!$G$6,Data!BB17,0)</f>
        <v>0</v>
      </c>
      <c r="BF17" s="6">
        <f>IF(BF$2=Calculation!$G$6,Data!BC17,0)</f>
        <v>0</v>
      </c>
      <c r="BG17" s="6">
        <f>IF(BG$2=Calculation!$G$6,Data!BD17,0)</f>
        <v>0</v>
      </c>
      <c r="BH17" s="8">
        <f t="shared" si="5"/>
        <v>0</v>
      </c>
      <c r="BI17" s="119">
        <f>IF(Calculation!$H$6="Yes",Data!BE17,0)</f>
        <v>0</v>
      </c>
      <c r="BJ17" s="31">
        <f>IF(BJ$2=Calculation!$L$4,0,0)</f>
        <v>0</v>
      </c>
      <c r="BK17" s="6">
        <f>IF(BK$2=Calculation!$L$4,Data!BV17,0)</f>
        <v>0</v>
      </c>
      <c r="BL17" s="6">
        <f>IF(BL$2=Calculation!$L$4,Data!BW17,0)</f>
        <v>0</v>
      </c>
      <c r="BM17" s="6">
        <f>IF(BM$2=Calculation!$L$4,Data!BX17,0)</f>
        <v>0</v>
      </c>
      <c r="BN17" s="6">
        <f>IF(BN$2=Calculation!$L$4,Data!BY17,0)</f>
        <v>0</v>
      </c>
      <c r="BO17" s="22">
        <f t="shared" si="6"/>
        <v>0</v>
      </c>
      <c r="BP17" s="25">
        <f>IF(Calculation!$J$6='Reference Data'!BP$2,Data!C17,0)</f>
        <v>0</v>
      </c>
      <c r="BQ17" s="25">
        <f>IF(Calculation!$J$6='Reference Data'!BQ$2,Data!D17,0)</f>
        <v>0</v>
      </c>
      <c r="BR17" s="25">
        <f>IF(Calculation!$J$6='Reference Data'!BR$2,Data!E17,0)</f>
        <v>0</v>
      </c>
      <c r="BS17" s="25">
        <f>IF(Calculation!$J$6='Reference Data'!BS$2,Data!F17,0)</f>
        <v>14.064</v>
      </c>
      <c r="BT17" s="121">
        <f t="shared" si="0"/>
        <v>14.064</v>
      </c>
      <c r="BU17" s="124">
        <f>IF(Calculation!$L$6="Yes",'Reference Data'!BO17*Calculation!$L$5,0)</f>
        <v>0</v>
      </c>
      <c r="BV17" s="124">
        <f>IF(Calculation!$M$6="Yes",IF((Calculation!I21-'Reference Data'!BT17)&gt;0,(Calculation!I21-'Reference Data'!BT17)*Calculation!$M$5,0),0)</f>
        <v>0</v>
      </c>
      <c r="BW17" s="97">
        <f>IF(Calculation!$K$6="Yes",IF((Calculation!I21)&lt;Calculation!J21,(Calculation!I21-Calculation!J21)*Calculation!$K$5,0),0)</f>
        <v>-0.2904167808219178</v>
      </c>
      <c r="BX17" s="127">
        <f>IF(Calculation!$N$5='Reference Data'!$BX$2,'Scaling Calculation'!D20,0)</f>
        <v>0</v>
      </c>
      <c r="BY17" s="3">
        <f>IF(Calculation!$N$5='Reference Data'!$BY$2,'Scaling Calculation'!H20,0)</f>
        <v>0</v>
      </c>
      <c r="BZ17" s="22">
        <f>IF(Calculation!$N$6="Yes",SUM('Reference Data'!BX17:BY17),0)</f>
        <v>0</v>
      </c>
      <c r="CA17" s="25"/>
      <c r="CB17" s="25"/>
      <c r="CC17" s="25"/>
      <c r="CD17" s="25"/>
      <c r="CE17" s="25"/>
      <c r="CF17" s="25"/>
      <c r="CG17" s="25"/>
      <c r="CH17" s="25"/>
      <c r="CI17" s="25"/>
      <c r="CJ17" s="25"/>
      <c r="CK17" s="25"/>
      <c r="CL17" s="25"/>
      <c r="CM17" s="25"/>
      <c r="CN17" s="25"/>
      <c r="CO17" s="25"/>
      <c r="CP17" s="25"/>
      <c r="CQ17" s="25" t="e">
        <f>IF(Calculation!#REF!='Reference Data'!CQ$2,Data!G17,0)</f>
        <v>#REF!</v>
      </c>
      <c r="CR17" s="25" t="e">
        <f>IF(Calculation!#REF!='Reference Data'!CR$2,Data!H17,0)</f>
        <v>#REF!</v>
      </c>
      <c r="CS17" s="25" t="e">
        <f>IF(Calculation!#REF!='Reference Data'!CS$2,Data!I17,0)</f>
        <v>#REF!</v>
      </c>
      <c r="CT17" s="25" t="e">
        <f>IF(Calculation!#REF!='Reference Data'!CT$2,Data!J17,0)</f>
        <v>#REF!</v>
      </c>
      <c r="CU17" s="25" t="e">
        <f>IF(Calculation!#REF!='Reference Data'!CU$2,Data!K17,0)</f>
        <v>#REF!</v>
      </c>
      <c r="CV17" s="25" t="e">
        <f>IF(Calculation!#REF!='Reference Data'!CV$2,Data!L17,0)</f>
        <v>#REF!</v>
      </c>
      <c r="CW17" s="25" t="e">
        <f>IF(Calculation!#REF!='Reference Data'!CW$2,Data!M17,0)</f>
        <v>#REF!</v>
      </c>
      <c r="CX17" s="25" t="e">
        <f>IF(Calculation!#REF!='Reference Data'!CX$2,Data!N17,0)</f>
        <v>#REF!</v>
      </c>
      <c r="CY17" s="25" t="e">
        <f>IF(Calculation!#REF!='Reference Data'!CY$2,Data!O17,0)</f>
        <v>#REF!</v>
      </c>
      <c r="CZ17" s="25" t="e">
        <f>IF(Calculation!#REF!='Reference Data'!CZ$2,Data!P17,0)</f>
        <v>#REF!</v>
      </c>
      <c r="DA17" s="25" t="e">
        <f>IF(Calculation!#REF!='Reference Data'!DA$2,Data!Q17,0)</f>
        <v>#REF!</v>
      </c>
      <c r="DB17" s="25" t="e">
        <f>IF(Calculation!#REF!='Reference Data'!DB$2,Data!R17,0)</f>
        <v>#REF!</v>
      </c>
      <c r="DC17" s="25" t="e">
        <f>IF(Calculation!#REF!='Reference Data'!DC$2,Data!S17,0)</f>
        <v>#REF!</v>
      </c>
      <c r="DD17" s="25" t="e">
        <f>IF(Calculation!#REF!='Reference Data'!DD$2,Data!T17,0)</f>
        <v>#REF!</v>
      </c>
      <c r="DE17" s="25" t="e">
        <f>IF(Calculation!#REF!='Reference Data'!DE$2,Data!U17,0)</f>
        <v>#REF!</v>
      </c>
      <c r="DF17" s="30" t="e">
        <f t="shared" si="7"/>
        <v>#REF!</v>
      </c>
    </row>
    <row r="18" spans="1:110" ht="15">
      <c r="A18" s="15">
        <v>10065</v>
      </c>
      <c r="B18" s="48" t="s">
        <v>25</v>
      </c>
      <c r="C18" s="24">
        <f>IF(Calculation!$C$6='Reference Data'!C$2,Data!G18,0)</f>
        <v>0</v>
      </c>
      <c r="D18" s="25">
        <f>IF(Calculation!$C$6='Reference Data'!D$2,Data!H18,0)</f>
        <v>0</v>
      </c>
      <c r="E18" s="25">
        <f>IF(Calculation!$C$6='Reference Data'!E$2,Data!I18,0)</f>
        <v>5.093679109589041</v>
      </c>
      <c r="F18" s="25">
        <f>IF(Calculation!$C$6='Reference Data'!F$2,Data!J18,0)</f>
        <v>0</v>
      </c>
      <c r="G18" s="25">
        <f>IF(Calculation!$C$6='Reference Data'!G$2,Data!K18,0)</f>
        <v>0</v>
      </c>
      <c r="H18" s="25">
        <f>IF(Calculation!$C$6='Reference Data'!H$2,Data!L18,0)</f>
        <v>0</v>
      </c>
      <c r="I18" s="25">
        <f>IF(Calculation!$C$6='Reference Data'!I$2,Data!M18,0)</f>
        <v>0</v>
      </c>
      <c r="J18" s="25">
        <f>IF(Calculation!$C$6='Reference Data'!J$2,Data!N18,0)</f>
        <v>0</v>
      </c>
      <c r="K18" s="25">
        <f>IF(Calculation!$C$6='Reference Data'!K$2,Data!O18,0)</f>
        <v>0</v>
      </c>
      <c r="L18" s="25">
        <f>IF(Calculation!$C$6='Reference Data'!L$2,Data!P18,0)</f>
        <v>0</v>
      </c>
      <c r="M18" s="25">
        <f>IF(Calculation!$C$6='Reference Data'!M$2,Data!Q18,0)</f>
        <v>0</v>
      </c>
      <c r="N18" s="25">
        <f>IF(Calculation!$C$6='Reference Data'!N$2,Data!R18,0)</f>
        <v>0</v>
      </c>
      <c r="O18" s="25">
        <f>IF(Calculation!$C$6='Reference Data'!O$2,Data!S18,0)</f>
        <v>0</v>
      </c>
      <c r="P18" s="25">
        <f>IF(Calculation!$C$6='Reference Data'!P$2,Data!T18,0)</f>
        <v>0</v>
      </c>
      <c r="Q18" s="25">
        <f>IF(Calculation!$C$6='Reference Data'!Q$2,Data!U18,0)</f>
        <v>0</v>
      </c>
      <c r="R18" s="30">
        <f t="shared" si="1"/>
        <v>5.093679109589041</v>
      </c>
      <c r="S18" s="31">
        <f>IF(S$2=Calculation!$D$6,Data!V18,0)</f>
        <v>0</v>
      </c>
      <c r="T18" s="6">
        <f>IF(T$2=Calculation!$D$6,Data!W18,0)</f>
        <v>0</v>
      </c>
      <c r="U18" s="6">
        <f>IF(U$2=Calculation!$D$6,Data!X18,0)</f>
        <v>0</v>
      </c>
      <c r="V18" s="6">
        <f>IF(V$2=Calculation!$D$6,Data!Y18,0)</f>
        <v>0</v>
      </c>
      <c r="W18" s="6">
        <f>IF(W$2=Calculation!$D$6,Data!Z18,0)</f>
        <v>0</v>
      </c>
      <c r="X18" s="6">
        <f>IF(X$2=Calculation!$D$6,Data!AA18,0)</f>
        <v>0</v>
      </c>
      <c r="Y18" s="6">
        <f>IF(Y$2=Calculation!$D$6,Data!AB18,0)</f>
        <v>0</v>
      </c>
      <c r="Z18" s="6">
        <f>IF(Z$2=Calculation!$D$6,Data!AC18,0)</f>
        <v>0</v>
      </c>
      <c r="AA18" s="6">
        <f>IF(AA$2=Calculation!$D$6,Data!AD18,0)</f>
        <v>0</v>
      </c>
      <c r="AB18" s="6">
        <f>IF(AB$2=Calculation!$D$6,Data!AE18,0)</f>
        <v>0</v>
      </c>
      <c r="AC18" s="6">
        <f>IF(AC$2=Calculation!$D$6,Data!AF18,0)</f>
        <v>0</v>
      </c>
      <c r="AD18" s="6">
        <f>IF(AD$2=Calculation!$D$6,Data!AG18,0)</f>
        <v>0</v>
      </c>
      <c r="AE18" s="6">
        <f>IF(AE$2=Calculation!$D$6,Data!AH18,0)</f>
        <v>0</v>
      </c>
      <c r="AF18" s="6">
        <f>IF(AF$2=Calculation!$D$6,Data!AI18,0)</f>
        <v>0</v>
      </c>
      <c r="AG18" s="8">
        <f t="shared" si="2"/>
        <v>0</v>
      </c>
      <c r="AH18" s="31">
        <f>IF(AH$2=Calculation!$E$6,0,0)</f>
        <v>0</v>
      </c>
      <c r="AI18" s="6">
        <f>IF(AI$2=Calculation!$E$6,Data!AJ18,0)</f>
        <v>0</v>
      </c>
      <c r="AJ18" s="6">
        <f>IF(AJ$2=Calculation!$E$6,Data!AK18,0)</f>
        <v>0</v>
      </c>
      <c r="AK18" s="6">
        <f>IF(AK$2=Calculation!$E$6,Data!AL18,0)</f>
        <v>0</v>
      </c>
      <c r="AL18" s="6">
        <f>IF(AL$2=Calculation!$E$6,Data!AM18,0)</f>
        <v>0</v>
      </c>
      <c r="AM18" s="6">
        <f>IF(AM$2=Calculation!$E$6,Data!AN18,0)</f>
        <v>0</v>
      </c>
      <c r="AN18" s="6">
        <f>IF(AN$2=Calculation!$E$6,Data!AO18,0)</f>
        <v>0</v>
      </c>
      <c r="AO18" s="6">
        <f>IF(AO$2=Calculation!$E$6,Data!AP18,0)</f>
        <v>0</v>
      </c>
      <c r="AP18" s="8">
        <f t="shared" si="3"/>
        <v>0</v>
      </c>
      <c r="AQ18" s="31">
        <f>IF(AQ$2=Calculation!$F$6,0,0)</f>
        <v>0</v>
      </c>
      <c r="AR18" s="6">
        <f>IF(AR$2=Calculation!$F$6,Data!AQ18,0)</f>
        <v>0</v>
      </c>
      <c r="AS18" s="6">
        <f>IF(AS$2=Calculation!$F$6,Data!AR18,0)</f>
        <v>0</v>
      </c>
      <c r="AT18" s="6">
        <f>IF(AT$2=Calculation!$F$6,Data!AS18,0)</f>
        <v>0</v>
      </c>
      <c r="AU18" s="6">
        <f>IF(AU$2=Calculation!$F$6,Data!AT18,0)</f>
        <v>0</v>
      </c>
      <c r="AV18" s="6">
        <f>IF(AV$2=Calculation!$F$6,Data!AU18,0)</f>
        <v>0</v>
      </c>
      <c r="AW18" s="6">
        <f>IF(AW$2=Calculation!$F$6,Data!AV18,0)</f>
        <v>0</v>
      </c>
      <c r="AX18" s="6">
        <f>IF(AX$2=Calculation!$F$6,Data!AW18,0)</f>
        <v>0</v>
      </c>
      <c r="AY18" s="8">
        <f t="shared" si="4"/>
        <v>0</v>
      </c>
      <c r="AZ18" s="31">
        <f>IF(AZ$2=Calculation!$G$6,0,0)</f>
        <v>0</v>
      </c>
      <c r="BA18" s="6">
        <f>IF(BA$2=Calculation!$G$6,Data!AX18,0)</f>
        <v>0</v>
      </c>
      <c r="BB18" s="6">
        <f>IF(BB$2=Calculation!$G$6,Data!AY18,0)</f>
        <v>0</v>
      </c>
      <c r="BC18" s="6">
        <f>IF(BC$2=Calculation!$G$6,Data!AZ18,0)</f>
        <v>0</v>
      </c>
      <c r="BD18" s="6">
        <f>IF(BD$2=Calculation!$G$6,Data!BA18,0)</f>
        <v>0</v>
      </c>
      <c r="BE18" s="6">
        <f>IF(BE$2=Calculation!$G$6,Data!BB18,0)</f>
        <v>0</v>
      </c>
      <c r="BF18" s="6">
        <f>IF(BF$2=Calculation!$G$6,Data!BC18,0)</f>
        <v>0</v>
      </c>
      <c r="BG18" s="6">
        <f>IF(BG$2=Calculation!$G$6,Data!BD18,0)</f>
        <v>0</v>
      </c>
      <c r="BH18" s="8">
        <f t="shared" si="5"/>
        <v>0</v>
      </c>
      <c r="BI18" s="119">
        <f>IF(Calculation!$H$6="Yes",Data!BE18,0)</f>
        <v>0</v>
      </c>
      <c r="BJ18" s="31">
        <f>IF(BJ$2=Calculation!$L$4,0,0)</f>
        <v>0</v>
      </c>
      <c r="BK18" s="6">
        <f>IF(BK$2=Calculation!$L$4,Data!BV18,0)</f>
        <v>0</v>
      </c>
      <c r="BL18" s="6">
        <f>IF(BL$2=Calculation!$L$4,Data!BW18,0)</f>
        <v>0</v>
      </c>
      <c r="BM18" s="6">
        <f>IF(BM$2=Calculation!$L$4,Data!BX18,0)</f>
        <v>0</v>
      </c>
      <c r="BN18" s="6">
        <f>IF(BN$2=Calculation!$L$4,Data!BY18,0)</f>
        <v>0</v>
      </c>
      <c r="BO18" s="22">
        <f t="shared" si="6"/>
        <v>0</v>
      </c>
      <c r="BP18" s="25">
        <f>IF(Calculation!$J$6='Reference Data'!BP$2,Data!C18,0)</f>
        <v>0</v>
      </c>
      <c r="BQ18" s="25">
        <f>IF(Calculation!$J$6='Reference Data'!BQ$2,Data!D18,0)</f>
        <v>0</v>
      </c>
      <c r="BR18" s="25">
        <f>IF(Calculation!$J$6='Reference Data'!BR$2,Data!E18,0)</f>
        <v>0</v>
      </c>
      <c r="BS18" s="25">
        <f>IF(Calculation!$J$6='Reference Data'!BS$2,Data!F18,0)</f>
        <v>2.378</v>
      </c>
      <c r="BT18" s="121">
        <f t="shared" si="0"/>
        <v>2.378</v>
      </c>
      <c r="BU18" s="124">
        <f>IF(Calculation!$L$6="Yes",'Reference Data'!BO18*Calculation!$L$5,0)</f>
        <v>0</v>
      </c>
      <c r="BV18" s="124">
        <f>IF(Calculation!$M$6="Yes",IF((Calculation!I22-'Reference Data'!BT18)&gt;0,(Calculation!I22-'Reference Data'!BT18)*Calculation!$M$5,0),0)</f>
        <v>0.6789197773972602</v>
      </c>
      <c r="BW18" s="97">
        <f>IF(Calculation!$K$6="Yes",IF((Calculation!I22)&lt;Calculation!J22,(Calculation!I22-Calculation!J22)*Calculation!$K$5,0),0)</f>
        <v>0</v>
      </c>
      <c r="BX18" s="127">
        <f>IF(Calculation!$N$5='Reference Data'!$BX$2,'Scaling Calculation'!D21,0)</f>
        <v>0</v>
      </c>
      <c r="BY18" s="3">
        <f>IF(Calculation!$N$5='Reference Data'!$BY$2,'Scaling Calculation'!H21,0)</f>
        <v>0</v>
      </c>
      <c r="BZ18" s="22">
        <f>IF(Calculation!$N$6="Yes",SUM('Reference Data'!BX18:BY18),0)</f>
        <v>0</v>
      </c>
      <c r="CA18" s="25"/>
      <c r="CB18" s="25"/>
      <c r="CC18" s="25"/>
      <c r="CD18" s="25"/>
      <c r="CE18" s="25"/>
      <c r="CF18" s="25"/>
      <c r="CG18" s="25"/>
      <c r="CH18" s="25"/>
      <c r="CI18" s="25"/>
      <c r="CJ18" s="25"/>
      <c r="CK18" s="25"/>
      <c r="CL18" s="25"/>
      <c r="CM18" s="25"/>
      <c r="CN18" s="25"/>
      <c r="CO18" s="25"/>
      <c r="CP18" s="25"/>
      <c r="CQ18" s="25" t="e">
        <f>IF(Calculation!#REF!='Reference Data'!CQ$2,Data!G18,0)</f>
        <v>#REF!</v>
      </c>
      <c r="CR18" s="25" t="e">
        <f>IF(Calculation!#REF!='Reference Data'!CR$2,Data!H18,0)</f>
        <v>#REF!</v>
      </c>
      <c r="CS18" s="25" t="e">
        <f>IF(Calculation!#REF!='Reference Data'!CS$2,Data!I18,0)</f>
        <v>#REF!</v>
      </c>
      <c r="CT18" s="25" t="e">
        <f>IF(Calculation!#REF!='Reference Data'!CT$2,Data!J18,0)</f>
        <v>#REF!</v>
      </c>
      <c r="CU18" s="25" t="e">
        <f>IF(Calculation!#REF!='Reference Data'!CU$2,Data!K18,0)</f>
        <v>#REF!</v>
      </c>
      <c r="CV18" s="25" t="e">
        <f>IF(Calculation!#REF!='Reference Data'!CV$2,Data!L18,0)</f>
        <v>#REF!</v>
      </c>
      <c r="CW18" s="25" t="e">
        <f>IF(Calculation!#REF!='Reference Data'!CW$2,Data!M18,0)</f>
        <v>#REF!</v>
      </c>
      <c r="CX18" s="25" t="e">
        <f>IF(Calculation!#REF!='Reference Data'!CX$2,Data!N18,0)</f>
        <v>#REF!</v>
      </c>
      <c r="CY18" s="25" t="e">
        <f>IF(Calculation!#REF!='Reference Data'!CY$2,Data!O18,0)</f>
        <v>#REF!</v>
      </c>
      <c r="CZ18" s="25" t="e">
        <f>IF(Calculation!#REF!='Reference Data'!CZ$2,Data!P18,0)</f>
        <v>#REF!</v>
      </c>
      <c r="DA18" s="25" t="e">
        <f>IF(Calculation!#REF!='Reference Data'!DA$2,Data!Q18,0)</f>
        <v>#REF!</v>
      </c>
      <c r="DB18" s="25" t="e">
        <f>IF(Calculation!#REF!='Reference Data'!DB$2,Data!R18,0)</f>
        <v>#REF!</v>
      </c>
      <c r="DC18" s="25" t="e">
        <f>IF(Calculation!#REF!='Reference Data'!DC$2,Data!S18,0)</f>
        <v>#REF!</v>
      </c>
      <c r="DD18" s="25" t="e">
        <f>IF(Calculation!#REF!='Reference Data'!DD$2,Data!T18,0)</f>
        <v>#REF!</v>
      </c>
      <c r="DE18" s="25" t="e">
        <f>IF(Calculation!#REF!='Reference Data'!DE$2,Data!U18,0)</f>
        <v>#REF!</v>
      </c>
      <c r="DF18" s="30" t="e">
        <f t="shared" si="7"/>
        <v>#REF!</v>
      </c>
    </row>
    <row r="19" spans="1:110" ht="15">
      <c r="A19" s="15">
        <v>10066</v>
      </c>
      <c r="B19" s="48" t="s">
        <v>26</v>
      </c>
      <c r="C19" s="24">
        <f>IF(Calculation!$C$6='Reference Data'!C$2,Data!G19,0)</f>
        <v>0</v>
      </c>
      <c r="D19" s="25">
        <f>IF(Calculation!$C$6='Reference Data'!D$2,Data!H19,0)</f>
        <v>0</v>
      </c>
      <c r="E19" s="25">
        <f>IF(Calculation!$C$6='Reference Data'!E$2,Data!I19,0)</f>
        <v>32.16939577625571</v>
      </c>
      <c r="F19" s="25">
        <f>IF(Calculation!$C$6='Reference Data'!F$2,Data!J19,0)</f>
        <v>0</v>
      </c>
      <c r="G19" s="25">
        <f>IF(Calculation!$C$6='Reference Data'!G$2,Data!K19,0)</f>
        <v>0</v>
      </c>
      <c r="H19" s="25">
        <f>IF(Calculation!$C$6='Reference Data'!H$2,Data!L19,0)</f>
        <v>0</v>
      </c>
      <c r="I19" s="25">
        <f>IF(Calculation!$C$6='Reference Data'!I$2,Data!M19,0)</f>
        <v>0</v>
      </c>
      <c r="J19" s="25">
        <f>IF(Calculation!$C$6='Reference Data'!J$2,Data!N19,0)</f>
        <v>0</v>
      </c>
      <c r="K19" s="25">
        <f>IF(Calculation!$C$6='Reference Data'!K$2,Data!O19,0)</f>
        <v>0</v>
      </c>
      <c r="L19" s="25">
        <f>IF(Calculation!$C$6='Reference Data'!L$2,Data!P19,0)</f>
        <v>0</v>
      </c>
      <c r="M19" s="25">
        <f>IF(Calculation!$C$6='Reference Data'!M$2,Data!Q19,0)</f>
        <v>0</v>
      </c>
      <c r="N19" s="25">
        <f>IF(Calculation!$C$6='Reference Data'!N$2,Data!R19,0)</f>
        <v>0</v>
      </c>
      <c r="O19" s="25">
        <f>IF(Calculation!$C$6='Reference Data'!O$2,Data!S19,0)</f>
        <v>0</v>
      </c>
      <c r="P19" s="25">
        <f>IF(Calculation!$C$6='Reference Data'!P$2,Data!T19,0)</f>
        <v>0</v>
      </c>
      <c r="Q19" s="25">
        <f>IF(Calculation!$C$6='Reference Data'!Q$2,Data!U19,0)</f>
        <v>0</v>
      </c>
      <c r="R19" s="30">
        <f t="shared" si="1"/>
        <v>32.16939577625571</v>
      </c>
      <c r="S19" s="31">
        <f>IF(S$2=Calculation!$D$6,Data!V19,0)</f>
        <v>0</v>
      </c>
      <c r="T19" s="6">
        <f>IF(T$2=Calculation!$D$6,Data!W19,0)</f>
        <v>0</v>
      </c>
      <c r="U19" s="6">
        <f>IF(U$2=Calculation!$D$6,Data!X19,0)</f>
        <v>0</v>
      </c>
      <c r="V19" s="6">
        <f>IF(V$2=Calculation!$D$6,Data!Y19,0)</f>
        <v>0</v>
      </c>
      <c r="W19" s="6">
        <f>IF(W$2=Calculation!$D$6,Data!Z19,0)</f>
        <v>0</v>
      </c>
      <c r="X19" s="6">
        <f>IF(X$2=Calculation!$D$6,Data!AA19,0)</f>
        <v>0</v>
      </c>
      <c r="Y19" s="6">
        <f>IF(Y$2=Calculation!$D$6,Data!AB19,0)</f>
        <v>0</v>
      </c>
      <c r="Z19" s="6">
        <f>IF(Z$2=Calculation!$D$6,Data!AC19,0)</f>
        <v>0</v>
      </c>
      <c r="AA19" s="6">
        <f>IF(AA$2=Calculation!$D$6,Data!AD19,0)</f>
        <v>0</v>
      </c>
      <c r="AB19" s="6">
        <f>IF(AB$2=Calculation!$D$6,Data!AE19,0)</f>
        <v>0</v>
      </c>
      <c r="AC19" s="6">
        <f>IF(AC$2=Calculation!$D$6,Data!AF19,0)</f>
        <v>0</v>
      </c>
      <c r="AD19" s="6">
        <f>IF(AD$2=Calculation!$D$6,Data!AG19,0)</f>
        <v>0</v>
      </c>
      <c r="AE19" s="6">
        <f>IF(AE$2=Calculation!$D$6,Data!AH19,0)</f>
        <v>0</v>
      </c>
      <c r="AF19" s="6">
        <f>IF(AF$2=Calculation!$D$6,Data!AI19,0)</f>
        <v>0</v>
      </c>
      <c r="AG19" s="8">
        <f t="shared" si="2"/>
        <v>0</v>
      </c>
      <c r="AH19" s="31">
        <f>IF(AH$2=Calculation!$E$6,0,0)</f>
        <v>0</v>
      </c>
      <c r="AI19" s="6">
        <f>IF(AI$2=Calculation!$E$6,Data!AJ19,0)</f>
        <v>0</v>
      </c>
      <c r="AJ19" s="6">
        <f>IF(AJ$2=Calculation!$E$6,Data!AK19,0)</f>
        <v>7.114383561643836</v>
      </c>
      <c r="AK19" s="6">
        <f>IF(AK$2=Calculation!$E$6,Data!AL19,0)</f>
        <v>0</v>
      </c>
      <c r="AL19" s="6">
        <f>IF(AL$2=Calculation!$E$6,Data!AM19,0)</f>
        <v>0</v>
      </c>
      <c r="AM19" s="6">
        <f>IF(AM$2=Calculation!$E$6,Data!AN19,0)</f>
        <v>0</v>
      </c>
      <c r="AN19" s="6">
        <f>IF(AN$2=Calculation!$E$6,Data!AO19,0)</f>
        <v>0</v>
      </c>
      <c r="AO19" s="6">
        <f>IF(AO$2=Calculation!$E$6,Data!AP19,0)</f>
        <v>0</v>
      </c>
      <c r="AP19" s="8">
        <f t="shared" si="3"/>
        <v>7.114383561643836</v>
      </c>
      <c r="AQ19" s="31">
        <f>IF(AQ$2=Calculation!$F$6,0,0)</f>
        <v>0</v>
      </c>
      <c r="AR19" s="6">
        <f>IF(AR$2=Calculation!$F$6,Data!AQ19,0)</f>
        <v>0</v>
      </c>
      <c r="AS19" s="6">
        <f>IF(AS$2=Calculation!$F$6,Data!AR19,0)</f>
        <v>0</v>
      </c>
      <c r="AT19" s="6">
        <f>IF(AT$2=Calculation!$F$6,Data!AS19,0)</f>
        <v>0</v>
      </c>
      <c r="AU19" s="6">
        <f>IF(AU$2=Calculation!$F$6,Data!AT19,0)</f>
        <v>0</v>
      </c>
      <c r="AV19" s="6">
        <f>IF(AV$2=Calculation!$F$6,Data!AU19,0)</f>
        <v>0</v>
      </c>
      <c r="AW19" s="6">
        <f>IF(AW$2=Calculation!$F$6,Data!AV19,0)</f>
        <v>0</v>
      </c>
      <c r="AX19" s="6">
        <f>IF(AX$2=Calculation!$F$6,Data!AW19,0)</f>
        <v>0</v>
      </c>
      <c r="AY19" s="8">
        <f t="shared" si="4"/>
        <v>0</v>
      </c>
      <c r="AZ19" s="31">
        <f>IF(AZ$2=Calculation!$G$6,0,0)</f>
        <v>0</v>
      </c>
      <c r="BA19" s="6">
        <f>IF(BA$2=Calculation!$G$6,Data!AX19,0)</f>
        <v>0</v>
      </c>
      <c r="BB19" s="6">
        <f>IF(BB$2=Calculation!$G$6,Data!AY19,0)</f>
        <v>0</v>
      </c>
      <c r="BC19" s="6">
        <f>IF(BC$2=Calculation!$G$6,Data!AZ19,0)</f>
        <v>0</v>
      </c>
      <c r="BD19" s="6">
        <f>IF(BD$2=Calculation!$G$6,Data!BA19,0)</f>
        <v>0</v>
      </c>
      <c r="BE19" s="6">
        <f>IF(BE$2=Calculation!$G$6,Data!BB19,0)</f>
        <v>0</v>
      </c>
      <c r="BF19" s="6">
        <f>IF(BF$2=Calculation!$G$6,Data!BC19,0)</f>
        <v>0</v>
      </c>
      <c r="BG19" s="6">
        <f>IF(BG$2=Calculation!$G$6,Data!BD19,0)</f>
        <v>0</v>
      </c>
      <c r="BH19" s="8">
        <f t="shared" si="5"/>
        <v>0</v>
      </c>
      <c r="BI19" s="119">
        <f>IF(Calculation!$H$6="Yes",Data!BE19,0)</f>
        <v>0</v>
      </c>
      <c r="BJ19" s="31">
        <f>IF(BJ$2=Calculation!$L$4,0,0)</f>
        <v>0</v>
      </c>
      <c r="BK19" s="6">
        <f>IF(BK$2=Calculation!$L$4,Data!BV19,0)</f>
        <v>0</v>
      </c>
      <c r="BL19" s="6">
        <f>IF(BL$2=Calculation!$L$4,Data!BW19,0)</f>
        <v>0.066</v>
      </c>
      <c r="BM19" s="6">
        <f>IF(BM$2=Calculation!$L$4,Data!BX19,0)</f>
        <v>0</v>
      </c>
      <c r="BN19" s="6">
        <f>IF(BN$2=Calculation!$L$4,Data!BY19,0)</f>
        <v>0</v>
      </c>
      <c r="BO19" s="22">
        <f t="shared" si="6"/>
        <v>0.066</v>
      </c>
      <c r="BP19" s="25">
        <f>IF(Calculation!$J$6='Reference Data'!BP$2,Data!C19,0)</f>
        <v>0</v>
      </c>
      <c r="BQ19" s="25">
        <f>IF(Calculation!$J$6='Reference Data'!BQ$2,Data!D19,0)</f>
        <v>0</v>
      </c>
      <c r="BR19" s="25">
        <f>IF(Calculation!$J$6='Reference Data'!BR$2,Data!E19,0)</f>
        <v>0</v>
      </c>
      <c r="BS19" s="25">
        <f>IF(Calculation!$J$6='Reference Data'!BS$2,Data!F19,0)</f>
        <v>24.371</v>
      </c>
      <c r="BT19" s="121">
        <f t="shared" si="0"/>
        <v>24.371</v>
      </c>
      <c r="BU19" s="124">
        <f>IF(Calculation!$L$6="Yes",'Reference Data'!BO19*Calculation!$L$5,0)</f>
        <v>0.033</v>
      </c>
      <c r="BV19" s="124">
        <f>IF(Calculation!$M$6="Yes",IF((Calculation!I23-'Reference Data'!BT19)&gt;0,(Calculation!I23-'Reference Data'!BT19)*Calculation!$M$5,0),0)</f>
        <v>0.17100305365296986</v>
      </c>
      <c r="BW19" s="97">
        <f>IF(Calculation!$K$6="Yes",IF((Calculation!I23)&lt;Calculation!J23,(Calculation!I23-Calculation!J23)*Calculation!$K$5,0),0)</f>
        <v>0</v>
      </c>
      <c r="BX19" s="127">
        <f>IF(Calculation!$N$5='Reference Data'!$BX$2,'Scaling Calculation'!D22,0)</f>
        <v>0</v>
      </c>
      <c r="BY19" s="3">
        <f>IF(Calculation!$N$5='Reference Data'!$BY$2,'Scaling Calculation'!H22,0)</f>
        <v>0</v>
      </c>
      <c r="BZ19" s="22">
        <f>IF(Calculation!$N$6="Yes",SUM('Reference Data'!BX19:BY19),0)</f>
        <v>0</v>
      </c>
      <c r="CA19" s="25"/>
      <c r="CB19" s="25"/>
      <c r="CC19" s="25"/>
      <c r="CD19" s="25"/>
      <c r="CE19" s="25"/>
      <c r="CF19" s="25"/>
      <c r="CG19" s="25"/>
      <c r="CH19" s="25"/>
      <c r="CI19" s="25"/>
      <c r="CJ19" s="25"/>
      <c r="CK19" s="25"/>
      <c r="CL19" s="25"/>
      <c r="CM19" s="25"/>
      <c r="CN19" s="25"/>
      <c r="CO19" s="25"/>
      <c r="CP19" s="25"/>
      <c r="CQ19" s="25" t="e">
        <f>IF(Calculation!#REF!='Reference Data'!CQ$2,Data!G19,0)</f>
        <v>#REF!</v>
      </c>
      <c r="CR19" s="25" t="e">
        <f>IF(Calculation!#REF!='Reference Data'!CR$2,Data!H19,0)</f>
        <v>#REF!</v>
      </c>
      <c r="CS19" s="25" t="e">
        <f>IF(Calculation!#REF!='Reference Data'!CS$2,Data!I19,0)</f>
        <v>#REF!</v>
      </c>
      <c r="CT19" s="25" t="e">
        <f>IF(Calculation!#REF!='Reference Data'!CT$2,Data!J19,0)</f>
        <v>#REF!</v>
      </c>
      <c r="CU19" s="25" t="e">
        <f>IF(Calculation!#REF!='Reference Data'!CU$2,Data!K19,0)</f>
        <v>#REF!</v>
      </c>
      <c r="CV19" s="25" t="e">
        <f>IF(Calculation!#REF!='Reference Data'!CV$2,Data!L19,0)</f>
        <v>#REF!</v>
      </c>
      <c r="CW19" s="25" t="e">
        <f>IF(Calculation!#REF!='Reference Data'!CW$2,Data!M19,0)</f>
        <v>#REF!</v>
      </c>
      <c r="CX19" s="25" t="e">
        <f>IF(Calculation!#REF!='Reference Data'!CX$2,Data!N19,0)</f>
        <v>#REF!</v>
      </c>
      <c r="CY19" s="25" t="e">
        <f>IF(Calculation!#REF!='Reference Data'!CY$2,Data!O19,0)</f>
        <v>#REF!</v>
      </c>
      <c r="CZ19" s="25" t="e">
        <f>IF(Calculation!#REF!='Reference Data'!CZ$2,Data!P19,0)</f>
        <v>#REF!</v>
      </c>
      <c r="DA19" s="25" t="e">
        <f>IF(Calculation!#REF!='Reference Data'!DA$2,Data!Q19,0)</f>
        <v>#REF!</v>
      </c>
      <c r="DB19" s="25" t="e">
        <f>IF(Calculation!#REF!='Reference Data'!DB$2,Data!R19,0)</f>
        <v>#REF!</v>
      </c>
      <c r="DC19" s="25" t="e">
        <f>IF(Calculation!#REF!='Reference Data'!DC$2,Data!S19,0)</f>
        <v>#REF!</v>
      </c>
      <c r="DD19" s="25" t="e">
        <f>IF(Calculation!#REF!='Reference Data'!DD$2,Data!T19,0)</f>
        <v>#REF!</v>
      </c>
      <c r="DE19" s="25" t="e">
        <f>IF(Calculation!#REF!='Reference Data'!DE$2,Data!U19,0)</f>
        <v>#REF!</v>
      </c>
      <c r="DF19" s="30" t="e">
        <f t="shared" si="7"/>
        <v>#REF!</v>
      </c>
    </row>
    <row r="20" spans="1:110" ht="15">
      <c r="A20" s="15">
        <v>10067</v>
      </c>
      <c r="B20" s="48" t="s">
        <v>27</v>
      </c>
      <c r="C20" s="24">
        <f>IF(Calculation!$C$6='Reference Data'!C$2,Data!G20,0)</f>
        <v>0</v>
      </c>
      <c r="D20" s="25">
        <f>IF(Calculation!$C$6='Reference Data'!D$2,Data!H20,0)</f>
        <v>0</v>
      </c>
      <c r="E20" s="25">
        <f>IF(Calculation!$C$6='Reference Data'!E$2,Data!I20,0)</f>
        <v>16.669366552511416</v>
      </c>
      <c r="F20" s="25">
        <f>IF(Calculation!$C$6='Reference Data'!F$2,Data!J20,0)</f>
        <v>0</v>
      </c>
      <c r="G20" s="25">
        <f>IF(Calculation!$C$6='Reference Data'!G$2,Data!K20,0)</f>
        <v>0</v>
      </c>
      <c r="H20" s="25">
        <f>IF(Calculation!$C$6='Reference Data'!H$2,Data!L20,0)</f>
        <v>0</v>
      </c>
      <c r="I20" s="25">
        <f>IF(Calculation!$C$6='Reference Data'!I$2,Data!M20,0)</f>
        <v>0</v>
      </c>
      <c r="J20" s="25">
        <f>IF(Calculation!$C$6='Reference Data'!J$2,Data!N20,0)</f>
        <v>0</v>
      </c>
      <c r="K20" s="25">
        <f>IF(Calculation!$C$6='Reference Data'!K$2,Data!O20,0)</f>
        <v>0</v>
      </c>
      <c r="L20" s="25">
        <f>IF(Calculation!$C$6='Reference Data'!L$2,Data!P20,0)</f>
        <v>0</v>
      </c>
      <c r="M20" s="25">
        <f>IF(Calculation!$C$6='Reference Data'!M$2,Data!Q20,0)</f>
        <v>0</v>
      </c>
      <c r="N20" s="25">
        <f>IF(Calculation!$C$6='Reference Data'!N$2,Data!R20,0)</f>
        <v>0</v>
      </c>
      <c r="O20" s="25">
        <f>IF(Calculation!$C$6='Reference Data'!O$2,Data!S20,0)</f>
        <v>0</v>
      </c>
      <c r="P20" s="25">
        <f>IF(Calculation!$C$6='Reference Data'!P$2,Data!T20,0)</f>
        <v>0</v>
      </c>
      <c r="Q20" s="25">
        <f>IF(Calculation!$C$6='Reference Data'!Q$2,Data!U20,0)</f>
        <v>0</v>
      </c>
      <c r="R20" s="30">
        <f t="shared" si="1"/>
        <v>16.669366552511416</v>
      </c>
      <c r="S20" s="31">
        <f>IF(S$2=Calculation!$D$6,Data!V20,0)</f>
        <v>0</v>
      </c>
      <c r="T20" s="6">
        <f>IF(T$2=Calculation!$D$6,Data!W20,0)</f>
        <v>0</v>
      </c>
      <c r="U20" s="6">
        <f>IF(U$2=Calculation!$D$6,Data!X20,0)</f>
        <v>0</v>
      </c>
      <c r="V20" s="6">
        <f>IF(V$2=Calculation!$D$6,Data!Y20,0)</f>
        <v>0</v>
      </c>
      <c r="W20" s="6">
        <f>IF(W$2=Calculation!$D$6,Data!Z20,0)</f>
        <v>0</v>
      </c>
      <c r="X20" s="6">
        <f>IF(X$2=Calculation!$D$6,Data!AA20,0)</f>
        <v>0</v>
      </c>
      <c r="Y20" s="6">
        <f>IF(Y$2=Calculation!$D$6,Data!AB20,0)</f>
        <v>0</v>
      </c>
      <c r="Z20" s="6">
        <f>IF(Z$2=Calculation!$D$6,Data!AC20,0)</f>
        <v>0</v>
      </c>
      <c r="AA20" s="6">
        <f>IF(AA$2=Calculation!$D$6,Data!AD20,0)</f>
        <v>0</v>
      </c>
      <c r="AB20" s="6">
        <f>IF(AB$2=Calculation!$D$6,Data!AE20,0)</f>
        <v>0</v>
      </c>
      <c r="AC20" s="6">
        <f>IF(AC$2=Calculation!$D$6,Data!AF20,0)</f>
        <v>0</v>
      </c>
      <c r="AD20" s="6">
        <f>IF(AD$2=Calculation!$D$6,Data!AG20,0)</f>
        <v>0</v>
      </c>
      <c r="AE20" s="6">
        <f>IF(AE$2=Calculation!$D$6,Data!AH20,0)</f>
        <v>0</v>
      </c>
      <c r="AF20" s="6">
        <f>IF(AF$2=Calculation!$D$6,Data!AI20,0)</f>
        <v>0</v>
      </c>
      <c r="AG20" s="8">
        <f t="shared" si="2"/>
        <v>0</v>
      </c>
      <c r="AH20" s="31">
        <f>IF(AH$2=Calculation!$E$6,0,0)</f>
        <v>0</v>
      </c>
      <c r="AI20" s="6">
        <f>IF(AI$2=Calculation!$E$6,Data!AJ20,0)</f>
        <v>0</v>
      </c>
      <c r="AJ20" s="6">
        <f>IF(AJ$2=Calculation!$E$6,Data!AK20,0)</f>
        <v>0</v>
      </c>
      <c r="AK20" s="6">
        <f>IF(AK$2=Calculation!$E$6,Data!AL20,0)</f>
        <v>0</v>
      </c>
      <c r="AL20" s="6">
        <f>IF(AL$2=Calculation!$E$6,Data!AM20,0)</f>
        <v>0</v>
      </c>
      <c r="AM20" s="6">
        <f>IF(AM$2=Calculation!$E$6,Data!AN20,0)</f>
        <v>0</v>
      </c>
      <c r="AN20" s="6">
        <f>IF(AN$2=Calculation!$E$6,Data!AO20,0)</f>
        <v>0</v>
      </c>
      <c r="AO20" s="6">
        <f>IF(AO$2=Calculation!$E$6,Data!AP20,0)</f>
        <v>0</v>
      </c>
      <c r="AP20" s="8">
        <f t="shared" si="3"/>
        <v>0</v>
      </c>
      <c r="AQ20" s="31">
        <f>IF(AQ$2=Calculation!$F$6,0,0)</f>
        <v>0</v>
      </c>
      <c r="AR20" s="6">
        <f>IF(AR$2=Calculation!$F$6,Data!AQ20,0)</f>
        <v>0</v>
      </c>
      <c r="AS20" s="6">
        <f>IF(AS$2=Calculation!$F$6,Data!AR20,0)</f>
        <v>0</v>
      </c>
      <c r="AT20" s="6">
        <f>IF(AT$2=Calculation!$F$6,Data!AS20,0)</f>
        <v>0</v>
      </c>
      <c r="AU20" s="6">
        <f>IF(AU$2=Calculation!$F$6,Data!AT20,0)</f>
        <v>0</v>
      </c>
      <c r="AV20" s="6">
        <f>IF(AV$2=Calculation!$F$6,Data!AU20,0)</f>
        <v>0</v>
      </c>
      <c r="AW20" s="6">
        <f>IF(AW$2=Calculation!$F$6,Data!AV20,0)</f>
        <v>0</v>
      </c>
      <c r="AX20" s="6">
        <f>IF(AX$2=Calculation!$F$6,Data!AW20,0)</f>
        <v>0</v>
      </c>
      <c r="AY20" s="8">
        <f t="shared" si="4"/>
        <v>0</v>
      </c>
      <c r="AZ20" s="31">
        <f>IF(AZ$2=Calculation!$G$6,0,0)</f>
        <v>0</v>
      </c>
      <c r="BA20" s="6">
        <f>IF(BA$2=Calculation!$G$6,Data!AX20,0)</f>
        <v>0</v>
      </c>
      <c r="BB20" s="6">
        <f>IF(BB$2=Calculation!$G$6,Data!AY20,0)</f>
        <v>0</v>
      </c>
      <c r="BC20" s="6">
        <f>IF(BC$2=Calculation!$G$6,Data!AZ20,0)</f>
        <v>0</v>
      </c>
      <c r="BD20" s="6">
        <f>IF(BD$2=Calculation!$G$6,Data!BA20,0)</f>
        <v>0</v>
      </c>
      <c r="BE20" s="6">
        <f>IF(BE$2=Calculation!$G$6,Data!BB20,0)</f>
        <v>0</v>
      </c>
      <c r="BF20" s="6">
        <f>IF(BF$2=Calculation!$G$6,Data!BC20,0)</f>
        <v>0</v>
      </c>
      <c r="BG20" s="6">
        <f>IF(BG$2=Calculation!$G$6,Data!BD20,0)</f>
        <v>0</v>
      </c>
      <c r="BH20" s="8">
        <f t="shared" si="5"/>
        <v>0</v>
      </c>
      <c r="BI20" s="119">
        <f>IF(Calculation!$H$6="Yes",Data!BE20,0)</f>
        <v>0</v>
      </c>
      <c r="BJ20" s="31">
        <f>IF(BJ$2=Calculation!$L$4,0,0)</f>
        <v>0</v>
      </c>
      <c r="BK20" s="6">
        <f>IF(BK$2=Calculation!$L$4,Data!BV20,0)</f>
        <v>0</v>
      </c>
      <c r="BL20" s="6">
        <f>IF(BL$2=Calculation!$L$4,Data!BW20,0)</f>
        <v>0.008</v>
      </c>
      <c r="BM20" s="6">
        <f>IF(BM$2=Calculation!$L$4,Data!BX20,0)</f>
        <v>0</v>
      </c>
      <c r="BN20" s="6">
        <f>IF(BN$2=Calculation!$L$4,Data!BY20,0)</f>
        <v>0</v>
      </c>
      <c r="BO20" s="22">
        <f t="shared" si="6"/>
        <v>0.008</v>
      </c>
      <c r="BP20" s="25">
        <f>IF(Calculation!$J$6='Reference Data'!BP$2,Data!C20,0)</f>
        <v>0</v>
      </c>
      <c r="BQ20" s="25">
        <f>IF(Calculation!$J$6='Reference Data'!BQ$2,Data!D20,0)</f>
        <v>0</v>
      </c>
      <c r="BR20" s="25">
        <f>IF(Calculation!$J$6='Reference Data'!BR$2,Data!E20,0)</f>
        <v>0</v>
      </c>
      <c r="BS20" s="25">
        <f>IF(Calculation!$J$6='Reference Data'!BS$2,Data!F20,0)</f>
        <v>15.817</v>
      </c>
      <c r="BT20" s="121">
        <f t="shared" si="0"/>
        <v>15.817</v>
      </c>
      <c r="BU20" s="124">
        <f>IF(Calculation!$L$6="Yes",'Reference Data'!BO20*Calculation!$L$5,0)</f>
        <v>0.004</v>
      </c>
      <c r="BV20" s="124">
        <f>IF(Calculation!$M$6="Yes",IF((Calculation!I24-'Reference Data'!BT20)&gt;0,(Calculation!I24-'Reference Data'!BT20)*Calculation!$M$5,0),0)</f>
        <v>0.21309163812785403</v>
      </c>
      <c r="BW20" s="97">
        <f>IF(Calculation!$K$6="Yes",IF((Calculation!I24)&lt;Calculation!J24,(Calculation!I24-Calculation!J24)*Calculation!$K$5,0),0)</f>
        <v>0</v>
      </c>
      <c r="BX20" s="127">
        <f>IF(Calculation!$N$5='Reference Data'!$BX$2,'Scaling Calculation'!D23,0)</f>
        <v>0</v>
      </c>
      <c r="BY20" s="3">
        <f>IF(Calculation!$N$5='Reference Data'!$BY$2,'Scaling Calculation'!H23,0)</f>
        <v>0</v>
      </c>
      <c r="BZ20" s="22">
        <f>IF(Calculation!$N$6="Yes",SUM('Reference Data'!BX20:BY20),0)</f>
        <v>0</v>
      </c>
      <c r="CA20" s="25"/>
      <c r="CB20" s="25"/>
      <c r="CC20" s="25"/>
      <c r="CD20" s="25"/>
      <c r="CE20" s="25"/>
      <c r="CF20" s="25"/>
      <c r="CG20" s="25"/>
      <c r="CH20" s="25"/>
      <c r="CI20" s="25"/>
      <c r="CJ20" s="25"/>
      <c r="CK20" s="25"/>
      <c r="CL20" s="25"/>
      <c r="CM20" s="25"/>
      <c r="CN20" s="25"/>
      <c r="CO20" s="25"/>
      <c r="CP20" s="25"/>
      <c r="CQ20" s="25" t="e">
        <f>IF(Calculation!#REF!='Reference Data'!CQ$2,Data!G20,0)</f>
        <v>#REF!</v>
      </c>
      <c r="CR20" s="25" t="e">
        <f>IF(Calculation!#REF!='Reference Data'!CR$2,Data!H20,0)</f>
        <v>#REF!</v>
      </c>
      <c r="CS20" s="25" t="e">
        <f>IF(Calculation!#REF!='Reference Data'!CS$2,Data!I20,0)</f>
        <v>#REF!</v>
      </c>
      <c r="CT20" s="25" t="e">
        <f>IF(Calculation!#REF!='Reference Data'!CT$2,Data!J20,0)</f>
        <v>#REF!</v>
      </c>
      <c r="CU20" s="25" t="e">
        <f>IF(Calculation!#REF!='Reference Data'!CU$2,Data!K20,0)</f>
        <v>#REF!</v>
      </c>
      <c r="CV20" s="25" t="e">
        <f>IF(Calculation!#REF!='Reference Data'!CV$2,Data!L20,0)</f>
        <v>#REF!</v>
      </c>
      <c r="CW20" s="25" t="e">
        <f>IF(Calculation!#REF!='Reference Data'!CW$2,Data!M20,0)</f>
        <v>#REF!</v>
      </c>
      <c r="CX20" s="25" t="e">
        <f>IF(Calculation!#REF!='Reference Data'!CX$2,Data!N20,0)</f>
        <v>#REF!</v>
      </c>
      <c r="CY20" s="25" t="e">
        <f>IF(Calculation!#REF!='Reference Data'!CY$2,Data!O20,0)</f>
        <v>#REF!</v>
      </c>
      <c r="CZ20" s="25" t="e">
        <f>IF(Calculation!#REF!='Reference Data'!CZ$2,Data!P20,0)</f>
        <v>#REF!</v>
      </c>
      <c r="DA20" s="25" t="e">
        <f>IF(Calculation!#REF!='Reference Data'!DA$2,Data!Q20,0)</f>
        <v>#REF!</v>
      </c>
      <c r="DB20" s="25" t="e">
        <f>IF(Calculation!#REF!='Reference Data'!DB$2,Data!R20,0)</f>
        <v>#REF!</v>
      </c>
      <c r="DC20" s="25" t="e">
        <f>IF(Calculation!#REF!='Reference Data'!DC$2,Data!S20,0)</f>
        <v>#REF!</v>
      </c>
      <c r="DD20" s="25" t="e">
        <f>IF(Calculation!#REF!='Reference Data'!DD$2,Data!T20,0)</f>
        <v>#REF!</v>
      </c>
      <c r="DE20" s="25" t="e">
        <f>IF(Calculation!#REF!='Reference Data'!DE$2,Data!U20,0)</f>
        <v>#REF!</v>
      </c>
      <c r="DF20" s="30" t="e">
        <f t="shared" si="7"/>
        <v>#REF!</v>
      </c>
    </row>
    <row r="21" spans="1:110" ht="15">
      <c r="A21" s="15">
        <v>10068</v>
      </c>
      <c r="B21" s="48" t="s">
        <v>28</v>
      </c>
      <c r="C21" s="24">
        <f>IF(Calculation!$C$6='Reference Data'!C$2,Data!G21,0)</f>
        <v>0</v>
      </c>
      <c r="D21" s="25">
        <f>IF(Calculation!$C$6='Reference Data'!D$2,Data!H21,0)</f>
        <v>0</v>
      </c>
      <c r="E21" s="25">
        <f>IF(Calculation!$C$6='Reference Data'!E$2,Data!I21,0)</f>
        <v>2.5076860730593613</v>
      </c>
      <c r="F21" s="25">
        <f>IF(Calculation!$C$6='Reference Data'!F$2,Data!J21,0)</f>
        <v>0</v>
      </c>
      <c r="G21" s="25">
        <f>IF(Calculation!$C$6='Reference Data'!G$2,Data!K21,0)</f>
        <v>0</v>
      </c>
      <c r="H21" s="25">
        <f>IF(Calculation!$C$6='Reference Data'!H$2,Data!L21,0)</f>
        <v>0</v>
      </c>
      <c r="I21" s="25">
        <f>IF(Calculation!$C$6='Reference Data'!I$2,Data!M21,0)</f>
        <v>0</v>
      </c>
      <c r="J21" s="25">
        <f>IF(Calculation!$C$6='Reference Data'!J$2,Data!N21,0)</f>
        <v>0</v>
      </c>
      <c r="K21" s="25">
        <f>IF(Calculation!$C$6='Reference Data'!K$2,Data!O21,0)</f>
        <v>0</v>
      </c>
      <c r="L21" s="25">
        <f>IF(Calculation!$C$6='Reference Data'!L$2,Data!P21,0)</f>
        <v>0</v>
      </c>
      <c r="M21" s="25">
        <f>IF(Calculation!$C$6='Reference Data'!M$2,Data!Q21,0)</f>
        <v>0</v>
      </c>
      <c r="N21" s="25">
        <f>IF(Calculation!$C$6='Reference Data'!N$2,Data!R21,0)</f>
        <v>0</v>
      </c>
      <c r="O21" s="25">
        <f>IF(Calculation!$C$6='Reference Data'!O$2,Data!S21,0)</f>
        <v>0</v>
      </c>
      <c r="P21" s="25">
        <f>IF(Calculation!$C$6='Reference Data'!P$2,Data!T21,0)</f>
        <v>0</v>
      </c>
      <c r="Q21" s="25">
        <f>IF(Calculation!$C$6='Reference Data'!Q$2,Data!U21,0)</f>
        <v>0</v>
      </c>
      <c r="R21" s="30">
        <f t="shared" si="1"/>
        <v>2.5076860730593613</v>
      </c>
      <c r="S21" s="31">
        <f>IF(S$2=Calculation!$D$6,Data!V21,0)</f>
        <v>0</v>
      </c>
      <c r="T21" s="6">
        <f>IF(T$2=Calculation!$D$6,Data!W21,0)</f>
        <v>0</v>
      </c>
      <c r="U21" s="6">
        <f>IF(U$2=Calculation!$D$6,Data!X21,0)</f>
        <v>0</v>
      </c>
      <c r="V21" s="6">
        <f>IF(V$2=Calculation!$D$6,Data!Y21,0)</f>
        <v>0</v>
      </c>
      <c r="W21" s="6">
        <f>IF(W$2=Calculation!$D$6,Data!Z21,0)</f>
        <v>0</v>
      </c>
      <c r="X21" s="6">
        <f>IF(X$2=Calculation!$D$6,Data!AA21,0)</f>
        <v>0</v>
      </c>
      <c r="Y21" s="6">
        <f>IF(Y$2=Calculation!$D$6,Data!AB21,0)</f>
        <v>0</v>
      </c>
      <c r="Z21" s="6">
        <f>IF(Z$2=Calculation!$D$6,Data!AC21,0)</f>
        <v>0</v>
      </c>
      <c r="AA21" s="6">
        <f>IF(AA$2=Calculation!$D$6,Data!AD21,0)</f>
        <v>0</v>
      </c>
      <c r="AB21" s="6">
        <f>IF(AB$2=Calculation!$D$6,Data!AE21,0)</f>
        <v>0</v>
      </c>
      <c r="AC21" s="6">
        <f>IF(AC$2=Calculation!$D$6,Data!AF21,0)</f>
        <v>0</v>
      </c>
      <c r="AD21" s="6">
        <f>IF(AD$2=Calculation!$D$6,Data!AG21,0)</f>
        <v>0</v>
      </c>
      <c r="AE21" s="6">
        <f>IF(AE$2=Calculation!$D$6,Data!AH21,0)</f>
        <v>0</v>
      </c>
      <c r="AF21" s="6">
        <f>IF(AF$2=Calculation!$D$6,Data!AI21,0)</f>
        <v>0</v>
      </c>
      <c r="AG21" s="8">
        <f t="shared" si="2"/>
        <v>0</v>
      </c>
      <c r="AH21" s="31">
        <f>IF(AH$2=Calculation!$E$6,0,0)</f>
        <v>0</v>
      </c>
      <c r="AI21" s="6">
        <f>IF(AI$2=Calculation!$E$6,Data!AJ21,0)</f>
        <v>0</v>
      </c>
      <c r="AJ21" s="6">
        <f>IF(AJ$2=Calculation!$E$6,Data!AK21,0)</f>
        <v>0</v>
      </c>
      <c r="AK21" s="6">
        <f>IF(AK$2=Calculation!$E$6,Data!AL21,0)</f>
        <v>0</v>
      </c>
      <c r="AL21" s="6">
        <f>IF(AL$2=Calculation!$E$6,Data!AM21,0)</f>
        <v>0</v>
      </c>
      <c r="AM21" s="6">
        <f>IF(AM$2=Calculation!$E$6,Data!AN21,0)</f>
        <v>0</v>
      </c>
      <c r="AN21" s="6">
        <f>IF(AN$2=Calculation!$E$6,Data!AO21,0)</f>
        <v>0</v>
      </c>
      <c r="AO21" s="6">
        <f>IF(AO$2=Calculation!$E$6,Data!AP21,0)</f>
        <v>0</v>
      </c>
      <c r="AP21" s="8">
        <f t="shared" si="3"/>
        <v>0</v>
      </c>
      <c r="AQ21" s="31">
        <f>IF(AQ$2=Calculation!$F$6,0,0)</f>
        <v>0</v>
      </c>
      <c r="AR21" s="6">
        <f>IF(AR$2=Calculation!$F$6,Data!AQ21,0)</f>
        <v>0</v>
      </c>
      <c r="AS21" s="6">
        <f>IF(AS$2=Calculation!$F$6,Data!AR21,0)</f>
        <v>0</v>
      </c>
      <c r="AT21" s="6">
        <f>IF(AT$2=Calculation!$F$6,Data!AS21,0)</f>
        <v>0</v>
      </c>
      <c r="AU21" s="6">
        <f>IF(AU$2=Calculation!$F$6,Data!AT21,0)</f>
        <v>0</v>
      </c>
      <c r="AV21" s="6">
        <f>IF(AV$2=Calculation!$F$6,Data!AU21,0)</f>
        <v>0</v>
      </c>
      <c r="AW21" s="6">
        <f>IF(AW$2=Calculation!$F$6,Data!AV21,0)</f>
        <v>0</v>
      </c>
      <c r="AX21" s="6">
        <f>IF(AX$2=Calculation!$F$6,Data!AW21,0)</f>
        <v>0</v>
      </c>
      <c r="AY21" s="8">
        <f t="shared" si="4"/>
        <v>0</v>
      </c>
      <c r="AZ21" s="31">
        <f>IF(AZ$2=Calculation!$G$6,0,0)</f>
        <v>0</v>
      </c>
      <c r="BA21" s="6">
        <f>IF(BA$2=Calculation!$G$6,Data!AX21,0)</f>
        <v>0</v>
      </c>
      <c r="BB21" s="6">
        <f>IF(BB$2=Calculation!$G$6,Data!AY21,0)</f>
        <v>0</v>
      </c>
      <c r="BC21" s="6">
        <f>IF(BC$2=Calculation!$G$6,Data!AZ21,0)</f>
        <v>0</v>
      </c>
      <c r="BD21" s="6">
        <f>IF(BD$2=Calculation!$G$6,Data!BA21,0)</f>
        <v>0</v>
      </c>
      <c r="BE21" s="6">
        <f>IF(BE$2=Calculation!$G$6,Data!BB21,0)</f>
        <v>0</v>
      </c>
      <c r="BF21" s="6">
        <f>IF(BF$2=Calculation!$G$6,Data!BC21,0)</f>
        <v>0</v>
      </c>
      <c r="BG21" s="6">
        <f>IF(BG$2=Calculation!$G$6,Data!BD21,0)</f>
        <v>0</v>
      </c>
      <c r="BH21" s="8">
        <f t="shared" si="5"/>
        <v>0</v>
      </c>
      <c r="BI21" s="119">
        <f>IF(Calculation!$H$6="Yes",Data!BE21,0)</f>
        <v>0</v>
      </c>
      <c r="BJ21" s="31">
        <f>IF(BJ$2=Calculation!$L$4,0,0)</f>
        <v>0</v>
      </c>
      <c r="BK21" s="6">
        <f>IF(BK$2=Calculation!$L$4,Data!BV21,0)</f>
        <v>0</v>
      </c>
      <c r="BL21" s="6">
        <f>IF(BL$2=Calculation!$L$4,Data!BW21,0)</f>
        <v>0</v>
      </c>
      <c r="BM21" s="6">
        <f>IF(BM$2=Calculation!$L$4,Data!BX21,0)</f>
        <v>0</v>
      </c>
      <c r="BN21" s="6">
        <f>IF(BN$2=Calculation!$L$4,Data!BY21,0)</f>
        <v>0</v>
      </c>
      <c r="BO21" s="22">
        <f t="shared" si="6"/>
        <v>0</v>
      </c>
      <c r="BP21" s="25">
        <f>IF(Calculation!$J$6='Reference Data'!BP$2,Data!C21,0)</f>
        <v>0</v>
      </c>
      <c r="BQ21" s="25">
        <f>IF(Calculation!$J$6='Reference Data'!BQ$2,Data!D21,0)</f>
        <v>0</v>
      </c>
      <c r="BR21" s="25">
        <f>IF(Calculation!$J$6='Reference Data'!BR$2,Data!E21,0)</f>
        <v>0</v>
      </c>
      <c r="BS21" s="25">
        <f>IF(Calculation!$J$6='Reference Data'!BS$2,Data!F21,0)</f>
        <v>2.77</v>
      </c>
      <c r="BT21" s="121">
        <f t="shared" si="0"/>
        <v>2.77</v>
      </c>
      <c r="BU21" s="124">
        <f>IF(Calculation!$L$6="Yes",'Reference Data'!BO21*Calculation!$L$5,0)</f>
        <v>0</v>
      </c>
      <c r="BV21" s="124">
        <f>IF(Calculation!$M$6="Yes",IF((Calculation!I25-'Reference Data'!BT21)&gt;0,(Calculation!I25-'Reference Data'!BT21)*Calculation!$M$5,0),0)</f>
        <v>0</v>
      </c>
      <c r="BW21" s="97">
        <f>IF(Calculation!$K$6="Yes",IF((Calculation!I25)&lt;Calculation!J25,(Calculation!I25-Calculation!J25)*Calculation!$K$5,0),0)</f>
        <v>-0.2623139269406387</v>
      </c>
      <c r="BX21" s="127">
        <f>IF(Calculation!$N$5='Reference Data'!$BX$2,'Scaling Calculation'!D24,0)</f>
        <v>0</v>
      </c>
      <c r="BY21" s="3">
        <f>IF(Calculation!$N$5='Reference Data'!$BY$2,'Scaling Calculation'!H24,0)</f>
        <v>0</v>
      </c>
      <c r="BZ21" s="22">
        <f>IF(Calculation!$N$6="Yes",SUM('Reference Data'!BX21:BY21),0)</f>
        <v>0</v>
      </c>
      <c r="CA21" s="25"/>
      <c r="CB21" s="25"/>
      <c r="CC21" s="25"/>
      <c r="CD21" s="25"/>
      <c r="CE21" s="25"/>
      <c r="CF21" s="25"/>
      <c r="CG21" s="25"/>
      <c r="CH21" s="25"/>
      <c r="CI21" s="25"/>
      <c r="CJ21" s="25"/>
      <c r="CK21" s="25"/>
      <c r="CL21" s="25"/>
      <c r="CM21" s="25"/>
      <c r="CN21" s="25"/>
      <c r="CO21" s="25"/>
      <c r="CP21" s="25"/>
      <c r="CQ21" s="25" t="e">
        <f>IF(Calculation!#REF!='Reference Data'!CQ$2,Data!G21,0)</f>
        <v>#REF!</v>
      </c>
      <c r="CR21" s="25" t="e">
        <f>IF(Calculation!#REF!='Reference Data'!CR$2,Data!H21,0)</f>
        <v>#REF!</v>
      </c>
      <c r="CS21" s="25" t="e">
        <f>IF(Calculation!#REF!='Reference Data'!CS$2,Data!I21,0)</f>
        <v>#REF!</v>
      </c>
      <c r="CT21" s="25" t="e">
        <f>IF(Calculation!#REF!='Reference Data'!CT$2,Data!J21,0)</f>
        <v>#REF!</v>
      </c>
      <c r="CU21" s="25" t="e">
        <f>IF(Calculation!#REF!='Reference Data'!CU$2,Data!K21,0)</f>
        <v>#REF!</v>
      </c>
      <c r="CV21" s="25" t="e">
        <f>IF(Calculation!#REF!='Reference Data'!CV$2,Data!L21,0)</f>
        <v>#REF!</v>
      </c>
      <c r="CW21" s="25" t="e">
        <f>IF(Calculation!#REF!='Reference Data'!CW$2,Data!M21,0)</f>
        <v>#REF!</v>
      </c>
      <c r="CX21" s="25" t="e">
        <f>IF(Calculation!#REF!='Reference Data'!CX$2,Data!N21,0)</f>
        <v>#REF!</v>
      </c>
      <c r="CY21" s="25" t="e">
        <f>IF(Calculation!#REF!='Reference Data'!CY$2,Data!O21,0)</f>
        <v>#REF!</v>
      </c>
      <c r="CZ21" s="25" t="e">
        <f>IF(Calculation!#REF!='Reference Data'!CZ$2,Data!P21,0)</f>
        <v>#REF!</v>
      </c>
      <c r="DA21" s="25" t="e">
        <f>IF(Calculation!#REF!='Reference Data'!DA$2,Data!Q21,0)</f>
        <v>#REF!</v>
      </c>
      <c r="DB21" s="25" t="e">
        <f>IF(Calculation!#REF!='Reference Data'!DB$2,Data!R21,0)</f>
        <v>#REF!</v>
      </c>
      <c r="DC21" s="25" t="e">
        <f>IF(Calculation!#REF!='Reference Data'!DC$2,Data!S21,0)</f>
        <v>#REF!</v>
      </c>
      <c r="DD21" s="25" t="e">
        <f>IF(Calculation!#REF!='Reference Data'!DD$2,Data!T21,0)</f>
        <v>#REF!</v>
      </c>
      <c r="DE21" s="25" t="e">
        <f>IF(Calculation!#REF!='Reference Data'!DE$2,Data!U21,0)</f>
        <v>#REF!</v>
      </c>
      <c r="DF21" s="30" t="e">
        <f t="shared" si="7"/>
        <v>#REF!</v>
      </c>
    </row>
    <row r="22" spans="1:110" ht="15">
      <c r="A22" s="15">
        <v>10070</v>
      </c>
      <c r="B22" s="48" t="s">
        <v>29</v>
      </c>
      <c r="C22" s="24">
        <f>IF(Calculation!$C$6='Reference Data'!C$2,Data!G22,0)</f>
        <v>0</v>
      </c>
      <c r="D22" s="25">
        <f>IF(Calculation!$C$6='Reference Data'!D$2,Data!H22,0)</f>
        <v>0</v>
      </c>
      <c r="E22" s="25">
        <f>IF(Calculation!$C$6='Reference Data'!E$2,Data!I22,0)</f>
        <v>0.37800993150684936</v>
      </c>
      <c r="F22" s="25">
        <f>IF(Calculation!$C$6='Reference Data'!F$2,Data!J22,0)</f>
        <v>0</v>
      </c>
      <c r="G22" s="25">
        <f>IF(Calculation!$C$6='Reference Data'!G$2,Data!K22,0)</f>
        <v>0</v>
      </c>
      <c r="H22" s="25">
        <f>IF(Calculation!$C$6='Reference Data'!H$2,Data!L22,0)</f>
        <v>0</v>
      </c>
      <c r="I22" s="25">
        <f>IF(Calculation!$C$6='Reference Data'!I$2,Data!M22,0)</f>
        <v>0</v>
      </c>
      <c r="J22" s="25">
        <f>IF(Calculation!$C$6='Reference Data'!J$2,Data!N22,0)</f>
        <v>0</v>
      </c>
      <c r="K22" s="25">
        <f>IF(Calculation!$C$6='Reference Data'!K$2,Data!O22,0)</f>
        <v>0</v>
      </c>
      <c r="L22" s="25">
        <f>IF(Calculation!$C$6='Reference Data'!L$2,Data!P22,0)</f>
        <v>0</v>
      </c>
      <c r="M22" s="25">
        <f>IF(Calculation!$C$6='Reference Data'!M$2,Data!Q22,0)</f>
        <v>0</v>
      </c>
      <c r="N22" s="25">
        <f>IF(Calculation!$C$6='Reference Data'!N$2,Data!R22,0)</f>
        <v>0</v>
      </c>
      <c r="O22" s="25">
        <f>IF(Calculation!$C$6='Reference Data'!O$2,Data!S22,0)</f>
        <v>0</v>
      </c>
      <c r="P22" s="25">
        <f>IF(Calculation!$C$6='Reference Data'!P$2,Data!T22,0)</f>
        <v>0</v>
      </c>
      <c r="Q22" s="25">
        <f>IF(Calculation!$C$6='Reference Data'!Q$2,Data!U22,0)</f>
        <v>0</v>
      </c>
      <c r="R22" s="30">
        <f t="shared" si="1"/>
        <v>0.37800993150684936</v>
      </c>
      <c r="S22" s="31">
        <f>IF(S$2=Calculation!$D$6,Data!V22,0)</f>
        <v>0</v>
      </c>
      <c r="T22" s="6">
        <f>IF(T$2=Calculation!$D$6,Data!W22,0)</f>
        <v>0</v>
      </c>
      <c r="U22" s="6">
        <f>IF(U$2=Calculation!$D$6,Data!X22,0)</f>
        <v>0</v>
      </c>
      <c r="V22" s="6">
        <f>IF(V$2=Calculation!$D$6,Data!Y22,0)</f>
        <v>0</v>
      </c>
      <c r="W22" s="6">
        <f>IF(W$2=Calculation!$D$6,Data!Z22,0)</f>
        <v>0</v>
      </c>
      <c r="X22" s="6">
        <f>IF(X$2=Calculation!$D$6,Data!AA22,0)</f>
        <v>0</v>
      </c>
      <c r="Y22" s="6">
        <f>IF(Y$2=Calculation!$D$6,Data!AB22,0)</f>
        <v>0</v>
      </c>
      <c r="Z22" s="6">
        <f>IF(Z$2=Calculation!$D$6,Data!AC22,0)</f>
        <v>0</v>
      </c>
      <c r="AA22" s="6">
        <f>IF(AA$2=Calculation!$D$6,Data!AD22,0)</f>
        <v>0</v>
      </c>
      <c r="AB22" s="6">
        <f>IF(AB$2=Calculation!$D$6,Data!AE22,0)</f>
        <v>0</v>
      </c>
      <c r="AC22" s="6">
        <f>IF(AC$2=Calculation!$D$6,Data!AF22,0)</f>
        <v>0</v>
      </c>
      <c r="AD22" s="6">
        <f>IF(AD$2=Calculation!$D$6,Data!AG22,0)</f>
        <v>0</v>
      </c>
      <c r="AE22" s="6">
        <f>IF(AE$2=Calculation!$D$6,Data!AH22,0)</f>
        <v>0</v>
      </c>
      <c r="AF22" s="6">
        <f>IF(AF$2=Calculation!$D$6,Data!AI22,0)</f>
        <v>0</v>
      </c>
      <c r="AG22" s="8">
        <f t="shared" si="2"/>
        <v>0</v>
      </c>
      <c r="AH22" s="31">
        <f>IF(AH$2=Calculation!$E$6,0,0)</f>
        <v>0</v>
      </c>
      <c r="AI22" s="6">
        <f>IF(AI$2=Calculation!$E$6,Data!AJ22,0)</f>
        <v>0</v>
      </c>
      <c r="AJ22" s="6">
        <f>IF(AJ$2=Calculation!$E$6,Data!AK22,0)</f>
        <v>0</v>
      </c>
      <c r="AK22" s="6">
        <f>IF(AK$2=Calculation!$E$6,Data!AL22,0)</f>
        <v>0</v>
      </c>
      <c r="AL22" s="6">
        <f>IF(AL$2=Calculation!$E$6,Data!AM22,0)</f>
        <v>0</v>
      </c>
      <c r="AM22" s="6">
        <f>IF(AM$2=Calculation!$E$6,Data!AN22,0)</f>
        <v>0</v>
      </c>
      <c r="AN22" s="6">
        <f>IF(AN$2=Calculation!$E$6,Data!AO22,0)</f>
        <v>0</v>
      </c>
      <c r="AO22" s="6">
        <f>IF(AO$2=Calculation!$E$6,Data!AP22,0)</f>
        <v>0</v>
      </c>
      <c r="AP22" s="8">
        <f t="shared" si="3"/>
        <v>0</v>
      </c>
      <c r="AQ22" s="31">
        <f>IF(AQ$2=Calculation!$F$6,0,0)</f>
        <v>0</v>
      </c>
      <c r="AR22" s="6">
        <f>IF(AR$2=Calculation!$F$6,Data!AQ22,0)</f>
        <v>0</v>
      </c>
      <c r="AS22" s="6">
        <f>IF(AS$2=Calculation!$F$6,Data!AR22,0)</f>
        <v>0</v>
      </c>
      <c r="AT22" s="6">
        <f>IF(AT$2=Calculation!$F$6,Data!AS22,0)</f>
        <v>0</v>
      </c>
      <c r="AU22" s="6">
        <f>IF(AU$2=Calculation!$F$6,Data!AT22,0)</f>
        <v>0</v>
      </c>
      <c r="AV22" s="6">
        <f>IF(AV$2=Calculation!$F$6,Data!AU22,0)</f>
        <v>0</v>
      </c>
      <c r="AW22" s="6">
        <f>IF(AW$2=Calculation!$F$6,Data!AV22,0)</f>
        <v>0</v>
      </c>
      <c r="AX22" s="6">
        <f>IF(AX$2=Calculation!$F$6,Data!AW22,0)</f>
        <v>0</v>
      </c>
      <c r="AY22" s="8">
        <f t="shared" si="4"/>
        <v>0</v>
      </c>
      <c r="AZ22" s="31">
        <f>IF(AZ$2=Calculation!$G$6,0,0)</f>
        <v>0</v>
      </c>
      <c r="BA22" s="6">
        <f>IF(BA$2=Calculation!$G$6,Data!AX22,0)</f>
        <v>0</v>
      </c>
      <c r="BB22" s="6">
        <f>IF(BB$2=Calculation!$G$6,Data!AY22,0)</f>
        <v>0</v>
      </c>
      <c r="BC22" s="6">
        <f>IF(BC$2=Calculation!$G$6,Data!AZ22,0)</f>
        <v>0</v>
      </c>
      <c r="BD22" s="6">
        <f>IF(BD$2=Calculation!$G$6,Data!BA22,0)</f>
        <v>0</v>
      </c>
      <c r="BE22" s="6">
        <f>IF(BE$2=Calculation!$G$6,Data!BB22,0)</f>
        <v>0</v>
      </c>
      <c r="BF22" s="6">
        <f>IF(BF$2=Calculation!$G$6,Data!BC22,0)</f>
        <v>0</v>
      </c>
      <c r="BG22" s="6">
        <f>IF(BG$2=Calculation!$G$6,Data!BD22,0)</f>
        <v>0</v>
      </c>
      <c r="BH22" s="8">
        <f t="shared" si="5"/>
        <v>0</v>
      </c>
      <c r="BI22" s="119">
        <f>IF(Calculation!$H$6="Yes",Data!BE22,0)</f>
        <v>0</v>
      </c>
      <c r="BJ22" s="31">
        <f>IF(BJ$2=Calculation!$L$4,0,0)</f>
        <v>0</v>
      </c>
      <c r="BK22" s="6">
        <f>IF(BK$2=Calculation!$L$4,Data!BV22,0)</f>
        <v>0</v>
      </c>
      <c r="BL22" s="6">
        <f>IF(BL$2=Calculation!$L$4,Data!BW22,0)</f>
        <v>0</v>
      </c>
      <c r="BM22" s="6">
        <f>IF(BM$2=Calculation!$L$4,Data!BX22,0)</f>
        <v>0</v>
      </c>
      <c r="BN22" s="6">
        <f>IF(BN$2=Calculation!$L$4,Data!BY22,0)</f>
        <v>0</v>
      </c>
      <c r="BO22" s="22">
        <f t="shared" si="6"/>
        <v>0</v>
      </c>
      <c r="BP22" s="25">
        <f>IF(Calculation!$J$6='Reference Data'!BP$2,Data!C22,0)</f>
        <v>0</v>
      </c>
      <c r="BQ22" s="25">
        <f>IF(Calculation!$J$6='Reference Data'!BQ$2,Data!D22,0)</f>
        <v>0</v>
      </c>
      <c r="BR22" s="25">
        <f>IF(Calculation!$J$6='Reference Data'!BR$2,Data!E22,0)</f>
        <v>0</v>
      </c>
      <c r="BS22" s="25">
        <f>IF(Calculation!$J$6='Reference Data'!BS$2,Data!F22,0)</f>
        <v>0.359</v>
      </c>
      <c r="BT22" s="121">
        <f t="shared" si="0"/>
        <v>0.359</v>
      </c>
      <c r="BU22" s="124">
        <f>IF(Calculation!$L$6="Yes",'Reference Data'!BO22*Calculation!$L$5,0)</f>
        <v>0</v>
      </c>
      <c r="BV22" s="124">
        <f>IF(Calculation!$M$6="Yes",IF((Calculation!I26-'Reference Data'!BT22)&gt;0,(Calculation!I26-'Reference Data'!BT22)*Calculation!$M$5,0),0)</f>
        <v>0.004752482876712344</v>
      </c>
      <c r="BW22" s="97">
        <f>IF(Calculation!$K$6="Yes",IF((Calculation!I26)&lt;Calculation!J26,(Calculation!I26-Calculation!J26)*Calculation!$K$5,0),0)</f>
        <v>0</v>
      </c>
      <c r="BX22" s="127">
        <f>IF(Calculation!$N$5='Reference Data'!$BX$2,'Scaling Calculation'!D25,0)</f>
        <v>0</v>
      </c>
      <c r="BY22" s="3">
        <f>IF(Calculation!$N$5='Reference Data'!$BY$2,'Scaling Calculation'!H25,0)</f>
        <v>0</v>
      </c>
      <c r="BZ22" s="22">
        <f>IF(Calculation!$N$6="Yes",SUM('Reference Data'!BX22:BY22),0)</f>
        <v>0</v>
      </c>
      <c r="CA22" s="25"/>
      <c r="CB22" s="25"/>
      <c r="CC22" s="25"/>
      <c r="CD22" s="25"/>
      <c r="CE22" s="25"/>
      <c r="CF22" s="25"/>
      <c r="CG22" s="25"/>
      <c r="CH22" s="25"/>
      <c r="CI22" s="25"/>
      <c r="CJ22" s="25"/>
      <c r="CK22" s="25"/>
      <c r="CL22" s="25"/>
      <c r="CM22" s="25"/>
      <c r="CN22" s="25"/>
      <c r="CO22" s="25"/>
      <c r="CP22" s="25"/>
      <c r="CQ22" s="25" t="e">
        <f>IF(Calculation!#REF!='Reference Data'!CQ$2,Data!G22,0)</f>
        <v>#REF!</v>
      </c>
      <c r="CR22" s="25" t="e">
        <f>IF(Calculation!#REF!='Reference Data'!CR$2,Data!H22,0)</f>
        <v>#REF!</v>
      </c>
      <c r="CS22" s="25" t="e">
        <f>IF(Calculation!#REF!='Reference Data'!CS$2,Data!I22,0)</f>
        <v>#REF!</v>
      </c>
      <c r="CT22" s="25" t="e">
        <f>IF(Calculation!#REF!='Reference Data'!CT$2,Data!J22,0)</f>
        <v>#REF!</v>
      </c>
      <c r="CU22" s="25" t="e">
        <f>IF(Calculation!#REF!='Reference Data'!CU$2,Data!K22,0)</f>
        <v>#REF!</v>
      </c>
      <c r="CV22" s="25" t="e">
        <f>IF(Calculation!#REF!='Reference Data'!CV$2,Data!L22,0)</f>
        <v>#REF!</v>
      </c>
      <c r="CW22" s="25" t="e">
        <f>IF(Calculation!#REF!='Reference Data'!CW$2,Data!M22,0)</f>
        <v>#REF!</v>
      </c>
      <c r="CX22" s="25" t="e">
        <f>IF(Calculation!#REF!='Reference Data'!CX$2,Data!N22,0)</f>
        <v>#REF!</v>
      </c>
      <c r="CY22" s="25" t="e">
        <f>IF(Calculation!#REF!='Reference Data'!CY$2,Data!O22,0)</f>
        <v>#REF!</v>
      </c>
      <c r="CZ22" s="25" t="e">
        <f>IF(Calculation!#REF!='Reference Data'!CZ$2,Data!P22,0)</f>
        <v>#REF!</v>
      </c>
      <c r="DA22" s="25" t="e">
        <f>IF(Calculation!#REF!='Reference Data'!DA$2,Data!Q22,0)</f>
        <v>#REF!</v>
      </c>
      <c r="DB22" s="25" t="e">
        <f>IF(Calculation!#REF!='Reference Data'!DB$2,Data!R22,0)</f>
        <v>#REF!</v>
      </c>
      <c r="DC22" s="25" t="e">
        <f>IF(Calculation!#REF!='Reference Data'!DC$2,Data!S22,0)</f>
        <v>#REF!</v>
      </c>
      <c r="DD22" s="25" t="e">
        <f>IF(Calculation!#REF!='Reference Data'!DD$2,Data!T22,0)</f>
        <v>#REF!</v>
      </c>
      <c r="DE22" s="25" t="e">
        <f>IF(Calculation!#REF!='Reference Data'!DE$2,Data!U22,0)</f>
        <v>#REF!</v>
      </c>
      <c r="DF22" s="30" t="e">
        <f t="shared" si="7"/>
        <v>#REF!</v>
      </c>
    </row>
    <row r="23" spans="1:110" ht="15">
      <c r="A23" s="15">
        <v>10071</v>
      </c>
      <c r="B23" s="48" t="s">
        <v>30</v>
      </c>
      <c r="C23" s="24">
        <f>IF(Calculation!$C$6='Reference Data'!C$2,Data!G23,0)</f>
        <v>0</v>
      </c>
      <c r="D23" s="25">
        <f>IF(Calculation!$C$6='Reference Data'!D$2,Data!H23,0)</f>
        <v>0</v>
      </c>
      <c r="E23" s="25">
        <f>IF(Calculation!$C$6='Reference Data'!E$2,Data!I23,0)</f>
        <v>1.8623764840182646</v>
      </c>
      <c r="F23" s="25">
        <f>IF(Calculation!$C$6='Reference Data'!F$2,Data!J23,0)</f>
        <v>0</v>
      </c>
      <c r="G23" s="25">
        <f>IF(Calculation!$C$6='Reference Data'!G$2,Data!K23,0)</f>
        <v>0</v>
      </c>
      <c r="H23" s="25">
        <f>IF(Calculation!$C$6='Reference Data'!H$2,Data!L23,0)</f>
        <v>0</v>
      </c>
      <c r="I23" s="25">
        <f>IF(Calculation!$C$6='Reference Data'!I$2,Data!M23,0)</f>
        <v>0</v>
      </c>
      <c r="J23" s="25">
        <f>IF(Calculation!$C$6='Reference Data'!J$2,Data!N23,0)</f>
        <v>0</v>
      </c>
      <c r="K23" s="25">
        <f>IF(Calculation!$C$6='Reference Data'!K$2,Data!O23,0)</f>
        <v>0</v>
      </c>
      <c r="L23" s="25">
        <f>IF(Calculation!$C$6='Reference Data'!L$2,Data!P23,0)</f>
        <v>0</v>
      </c>
      <c r="M23" s="25">
        <f>IF(Calculation!$C$6='Reference Data'!M$2,Data!Q23,0)</f>
        <v>0</v>
      </c>
      <c r="N23" s="25">
        <f>IF(Calculation!$C$6='Reference Data'!N$2,Data!R23,0)</f>
        <v>0</v>
      </c>
      <c r="O23" s="25">
        <f>IF(Calculation!$C$6='Reference Data'!O$2,Data!S23,0)</f>
        <v>0</v>
      </c>
      <c r="P23" s="25">
        <f>IF(Calculation!$C$6='Reference Data'!P$2,Data!T23,0)</f>
        <v>0</v>
      </c>
      <c r="Q23" s="25">
        <f>IF(Calculation!$C$6='Reference Data'!Q$2,Data!U23,0)</f>
        <v>0</v>
      </c>
      <c r="R23" s="30">
        <f t="shared" si="1"/>
        <v>1.8623764840182646</v>
      </c>
      <c r="S23" s="31">
        <f>IF(S$2=Calculation!$D$6,Data!V23,0)</f>
        <v>0</v>
      </c>
      <c r="T23" s="6">
        <f>IF(T$2=Calculation!$D$6,Data!W23,0)</f>
        <v>0</v>
      </c>
      <c r="U23" s="6">
        <f>IF(U$2=Calculation!$D$6,Data!X23,0)</f>
        <v>0</v>
      </c>
      <c r="V23" s="6">
        <f>IF(V$2=Calculation!$D$6,Data!Y23,0)</f>
        <v>0</v>
      </c>
      <c r="W23" s="6">
        <f>IF(W$2=Calculation!$D$6,Data!Z23,0)</f>
        <v>0</v>
      </c>
      <c r="X23" s="6">
        <f>IF(X$2=Calculation!$D$6,Data!AA23,0)</f>
        <v>0</v>
      </c>
      <c r="Y23" s="6">
        <f>IF(Y$2=Calculation!$D$6,Data!AB23,0)</f>
        <v>0</v>
      </c>
      <c r="Z23" s="6">
        <f>IF(Z$2=Calculation!$D$6,Data!AC23,0)</f>
        <v>0</v>
      </c>
      <c r="AA23" s="6">
        <f>IF(AA$2=Calculation!$D$6,Data!AD23,0)</f>
        <v>0</v>
      </c>
      <c r="AB23" s="6">
        <f>IF(AB$2=Calculation!$D$6,Data!AE23,0)</f>
        <v>0</v>
      </c>
      <c r="AC23" s="6">
        <f>IF(AC$2=Calculation!$D$6,Data!AF23,0)</f>
        <v>0</v>
      </c>
      <c r="AD23" s="6">
        <f>IF(AD$2=Calculation!$D$6,Data!AG23,0)</f>
        <v>0</v>
      </c>
      <c r="AE23" s="6">
        <f>IF(AE$2=Calculation!$D$6,Data!AH23,0)</f>
        <v>0</v>
      </c>
      <c r="AF23" s="6">
        <f>IF(AF$2=Calculation!$D$6,Data!AI23,0)</f>
        <v>0</v>
      </c>
      <c r="AG23" s="8">
        <f t="shared" si="2"/>
        <v>0</v>
      </c>
      <c r="AH23" s="31">
        <f>IF(AH$2=Calculation!$E$6,0,0)</f>
        <v>0</v>
      </c>
      <c r="AI23" s="6">
        <f>IF(AI$2=Calculation!$E$6,Data!AJ23,0)</f>
        <v>0</v>
      </c>
      <c r="AJ23" s="6">
        <f>IF(AJ$2=Calculation!$E$6,Data!AK23,0)</f>
        <v>0</v>
      </c>
      <c r="AK23" s="6">
        <f>IF(AK$2=Calculation!$E$6,Data!AL23,0)</f>
        <v>0</v>
      </c>
      <c r="AL23" s="6">
        <f>IF(AL$2=Calculation!$E$6,Data!AM23,0)</f>
        <v>0</v>
      </c>
      <c r="AM23" s="6">
        <f>IF(AM$2=Calculation!$E$6,Data!AN23,0)</f>
        <v>0</v>
      </c>
      <c r="AN23" s="6">
        <f>IF(AN$2=Calculation!$E$6,Data!AO23,0)</f>
        <v>0</v>
      </c>
      <c r="AO23" s="6">
        <f>IF(AO$2=Calculation!$E$6,Data!AP23,0)</f>
        <v>0</v>
      </c>
      <c r="AP23" s="8">
        <f t="shared" si="3"/>
        <v>0</v>
      </c>
      <c r="AQ23" s="31">
        <f>IF(AQ$2=Calculation!$F$6,0,0)</f>
        <v>0</v>
      </c>
      <c r="AR23" s="6">
        <f>IF(AR$2=Calculation!$F$6,Data!AQ23,0)</f>
        <v>0</v>
      </c>
      <c r="AS23" s="6">
        <f>IF(AS$2=Calculation!$F$6,Data!AR23,0)</f>
        <v>0</v>
      </c>
      <c r="AT23" s="6">
        <f>IF(AT$2=Calculation!$F$6,Data!AS23,0)</f>
        <v>0</v>
      </c>
      <c r="AU23" s="6">
        <f>IF(AU$2=Calculation!$F$6,Data!AT23,0)</f>
        <v>0</v>
      </c>
      <c r="AV23" s="6">
        <f>IF(AV$2=Calculation!$F$6,Data!AU23,0)</f>
        <v>0</v>
      </c>
      <c r="AW23" s="6">
        <f>IF(AW$2=Calculation!$F$6,Data!AV23,0)</f>
        <v>0</v>
      </c>
      <c r="AX23" s="6">
        <f>IF(AX$2=Calculation!$F$6,Data!AW23,0)</f>
        <v>0</v>
      </c>
      <c r="AY23" s="8">
        <f t="shared" si="4"/>
        <v>0</v>
      </c>
      <c r="AZ23" s="31">
        <f>IF(AZ$2=Calculation!$G$6,0,0)</f>
        <v>0</v>
      </c>
      <c r="BA23" s="6">
        <f>IF(BA$2=Calculation!$G$6,Data!AX23,0)</f>
        <v>0</v>
      </c>
      <c r="BB23" s="6">
        <f>IF(BB$2=Calculation!$G$6,Data!AY23,0)</f>
        <v>0</v>
      </c>
      <c r="BC23" s="6">
        <f>IF(BC$2=Calculation!$G$6,Data!AZ23,0)</f>
        <v>0</v>
      </c>
      <c r="BD23" s="6">
        <f>IF(BD$2=Calculation!$G$6,Data!BA23,0)</f>
        <v>0</v>
      </c>
      <c r="BE23" s="6">
        <f>IF(BE$2=Calculation!$G$6,Data!BB23,0)</f>
        <v>0</v>
      </c>
      <c r="BF23" s="6">
        <f>IF(BF$2=Calculation!$G$6,Data!BC23,0)</f>
        <v>0</v>
      </c>
      <c r="BG23" s="6">
        <f>IF(BG$2=Calculation!$G$6,Data!BD23,0)</f>
        <v>0</v>
      </c>
      <c r="BH23" s="8">
        <f t="shared" si="5"/>
        <v>0</v>
      </c>
      <c r="BI23" s="119">
        <f>IF(Calculation!$H$6="Yes",Data!BE23,0)</f>
        <v>0</v>
      </c>
      <c r="BJ23" s="31">
        <f>IF(BJ$2=Calculation!$L$4,0,0)</f>
        <v>0</v>
      </c>
      <c r="BK23" s="6">
        <f>IF(BK$2=Calculation!$L$4,Data!BV23,0)</f>
        <v>0</v>
      </c>
      <c r="BL23" s="6">
        <f>IF(BL$2=Calculation!$L$4,Data!BW23,0)</f>
        <v>0</v>
      </c>
      <c r="BM23" s="6">
        <f>IF(BM$2=Calculation!$L$4,Data!BX23,0)</f>
        <v>0</v>
      </c>
      <c r="BN23" s="6">
        <f>IF(BN$2=Calculation!$L$4,Data!BY23,0)</f>
        <v>0</v>
      </c>
      <c r="BO23" s="22">
        <f t="shared" si="6"/>
        <v>0</v>
      </c>
      <c r="BP23" s="25">
        <f>IF(Calculation!$J$6='Reference Data'!BP$2,Data!C23,0)</f>
        <v>0</v>
      </c>
      <c r="BQ23" s="25">
        <f>IF(Calculation!$J$6='Reference Data'!BQ$2,Data!D23,0)</f>
        <v>0</v>
      </c>
      <c r="BR23" s="25">
        <f>IF(Calculation!$J$6='Reference Data'!BR$2,Data!E23,0)</f>
        <v>0</v>
      </c>
      <c r="BS23" s="25">
        <f>IF(Calculation!$J$6='Reference Data'!BS$2,Data!F23,0)</f>
        <v>1.914</v>
      </c>
      <c r="BT23" s="121">
        <f t="shared" si="0"/>
        <v>1.914</v>
      </c>
      <c r="BU23" s="124">
        <f>IF(Calculation!$L$6="Yes",'Reference Data'!BO23*Calculation!$L$5,0)</f>
        <v>0</v>
      </c>
      <c r="BV23" s="124">
        <f>IF(Calculation!$M$6="Yes",IF((Calculation!I27-'Reference Data'!BT23)&gt;0,(Calculation!I27-'Reference Data'!BT23)*Calculation!$M$5,0),0)</f>
        <v>0</v>
      </c>
      <c r="BW23" s="97">
        <f>IF(Calculation!$K$6="Yes",IF((Calculation!I27)&lt;Calculation!J27,(Calculation!I27-Calculation!J27)*Calculation!$K$5,0),0)</f>
        <v>-0.05162351598173531</v>
      </c>
      <c r="BX23" s="127">
        <f>IF(Calculation!$N$5='Reference Data'!$BX$2,'Scaling Calculation'!D26,0)</f>
        <v>0</v>
      </c>
      <c r="BY23" s="3">
        <f>IF(Calculation!$N$5='Reference Data'!$BY$2,'Scaling Calculation'!H26,0)</f>
        <v>0</v>
      </c>
      <c r="BZ23" s="22">
        <f>IF(Calculation!$N$6="Yes",SUM('Reference Data'!BX23:BY23),0)</f>
        <v>0</v>
      </c>
      <c r="CA23" s="25"/>
      <c r="CB23" s="25"/>
      <c r="CC23" s="25"/>
      <c r="CD23" s="25"/>
      <c r="CE23" s="25"/>
      <c r="CF23" s="25"/>
      <c r="CG23" s="25"/>
      <c r="CH23" s="25"/>
      <c r="CI23" s="25"/>
      <c r="CJ23" s="25"/>
      <c r="CK23" s="25"/>
      <c r="CL23" s="25"/>
      <c r="CM23" s="25"/>
      <c r="CN23" s="25"/>
      <c r="CO23" s="25"/>
      <c r="CP23" s="25"/>
      <c r="CQ23" s="25" t="e">
        <f>IF(Calculation!#REF!='Reference Data'!CQ$2,Data!G23,0)</f>
        <v>#REF!</v>
      </c>
      <c r="CR23" s="25" t="e">
        <f>IF(Calculation!#REF!='Reference Data'!CR$2,Data!H23,0)</f>
        <v>#REF!</v>
      </c>
      <c r="CS23" s="25" t="e">
        <f>IF(Calculation!#REF!='Reference Data'!CS$2,Data!I23,0)</f>
        <v>#REF!</v>
      </c>
      <c r="CT23" s="25" t="e">
        <f>IF(Calculation!#REF!='Reference Data'!CT$2,Data!J23,0)</f>
        <v>#REF!</v>
      </c>
      <c r="CU23" s="25" t="e">
        <f>IF(Calculation!#REF!='Reference Data'!CU$2,Data!K23,0)</f>
        <v>#REF!</v>
      </c>
      <c r="CV23" s="25" t="e">
        <f>IF(Calculation!#REF!='Reference Data'!CV$2,Data!L23,0)</f>
        <v>#REF!</v>
      </c>
      <c r="CW23" s="25" t="e">
        <f>IF(Calculation!#REF!='Reference Data'!CW$2,Data!M23,0)</f>
        <v>#REF!</v>
      </c>
      <c r="CX23" s="25" t="e">
        <f>IF(Calculation!#REF!='Reference Data'!CX$2,Data!N23,0)</f>
        <v>#REF!</v>
      </c>
      <c r="CY23" s="25" t="e">
        <f>IF(Calculation!#REF!='Reference Data'!CY$2,Data!O23,0)</f>
        <v>#REF!</v>
      </c>
      <c r="CZ23" s="25" t="e">
        <f>IF(Calculation!#REF!='Reference Data'!CZ$2,Data!P23,0)</f>
        <v>#REF!</v>
      </c>
      <c r="DA23" s="25" t="e">
        <f>IF(Calculation!#REF!='Reference Data'!DA$2,Data!Q23,0)</f>
        <v>#REF!</v>
      </c>
      <c r="DB23" s="25" t="e">
        <f>IF(Calculation!#REF!='Reference Data'!DB$2,Data!R23,0)</f>
        <v>#REF!</v>
      </c>
      <c r="DC23" s="25" t="e">
        <f>IF(Calculation!#REF!='Reference Data'!DC$2,Data!S23,0)</f>
        <v>#REF!</v>
      </c>
      <c r="DD23" s="25" t="e">
        <f>IF(Calculation!#REF!='Reference Data'!DD$2,Data!T23,0)</f>
        <v>#REF!</v>
      </c>
      <c r="DE23" s="25" t="e">
        <f>IF(Calculation!#REF!='Reference Data'!DE$2,Data!U23,0)</f>
        <v>#REF!</v>
      </c>
      <c r="DF23" s="30" t="e">
        <f t="shared" si="7"/>
        <v>#REF!</v>
      </c>
    </row>
    <row r="24" spans="1:110" ht="15">
      <c r="A24" s="15">
        <v>10072</v>
      </c>
      <c r="B24" s="48" t="s">
        <v>31</v>
      </c>
      <c r="C24" s="24">
        <f>IF(Calculation!$C$6='Reference Data'!C$2,Data!G24,0)</f>
        <v>0</v>
      </c>
      <c r="D24" s="25">
        <f>IF(Calculation!$C$6='Reference Data'!D$2,Data!H24,0)</f>
        <v>0</v>
      </c>
      <c r="E24" s="25">
        <f>IF(Calculation!$C$6='Reference Data'!E$2,Data!I24,0)</f>
        <v>24.074671004566213</v>
      </c>
      <c r="F24" s="25">
        <f>IF(Calculation!$C$6='Reference Data'!F$2,Data!J24,0)</f>
        <v>0</v>
      </c>
      <c r="G24" s="25">
        <f>IF(Calculation!$C$6='Reference Data'!G$2,Data!K24,0)</f>
        <v>0</v>
      </c>
      <c r="H24" s="25">
        <f>IF(Calculation!$C$6='Reference Data'!H$2,Data!L24,0)</f>
        <v>0</v>
      </c>
      <c r="I24" s="25">
        <f>IF(Calculation!$C$6='Reference Data'!I$2,Data!M24,0)</f>
        <v>0</v>
      </c>
      <c r="J24" s="25">
        <f>IF(Calculation!$C$6='Reference Data'!J$2,Data!N24,0)</f>
        <v>0</v>
      </c>
      <c r="K24" s="25">
        <f>IF(Calculation!$C$6='Reference Data'!K$2,Data!O24,0)</f>
        <v>0</v>
      </c>
      <c r="L24" s="25">
        <f>IF(Calculation!$C$6='Reference Data'!L$2,Data!P24,0)</f>
        <v>0</v>
      </c>
      <c r="M24" s="25">
        <f>IF(Calculation!$C$6='Reference Data'!M$2,Data!Q24,0)</f>
        <v>0</v>
      </c>
      <c r="N24" s="25">
        <f>IF(Calculation!$C$6='Reference Data'!N$2,Data!R24,0)</f>
        <v>0</v>
      </c>
      <c r="O24" s="25">
        <f>IF(Calculation!$C$6='Reference Data'!O$2,Data!S24,0)</f>
        <v>0</v>
      </c>
      <c r="P24" s="25">
        <f>IF(Calculation!$C$6='Reference Data'!P$2,Data!T24,0)</f>
        <v>0</v>
      </c>
      <c r="Q24" s="25">
        <f>IF(Calculation!$C$6='Reference Data'!Q$2,Data!U24,0)</f>
        <v>0</v>
      </c>
      <c r="R24" s="30">
        <f t="shared" si="1"/>
        <v>24.074671004566213</v>
      </c>
      <c r="S24" s="31">
        <f>IF(S$2=Calculation!$D$6,Data!V24,0)</f>
        <v>0</v>
      </c>
      <c r="T24" s="6">
        <f>IF(T$2=Calculation!$D$6,Data!W24,0)</f>
        <v>0</v>
      </c>
      <c r="U24" s="6">
        <f>IF(U$2=Calculation!$D$6,Data!X24,0)</f>
        <v>0</v>
      </c>
      <c r="V24" s="6">
        <f>IF(V$2=Calculation!$D$6,Data!Y24,0)</f>
        <v>0</v>
      </c>
      <c r="W24" s="6">
        <f>IF(W$2=Calculation!$D$6,Data!Z24,0)</f>
        <v>0</v>
      </c>
      <c r="X24" s="6">
        <f>IF(X$2=Calculation!$D$6,Data!AA24,0)</f>
        <v>0</v>
      </c>
      <c r="Y24" s="6">
        <f>IF(Y$2=Calculation!$D$6,Data!AB24,0)</f>
        <v>0</v>
      </c>
      <c r="Z24" s="6">
        <f>IF(Z$2=Calculation!$D$6,Data!AC24,0)</f>
        <v>0</v>
      </c>
      <c r="AA24" s="6">
        <f>IF(AA$2=Calculation!$D$6,Data!AD24,0)</f>
        <v>0</v>
      </c>
      <c r="AB24" s="6">
        <f>IF(AB$2=Calculation!$D$6,Data!AE24,0)</f>
        <v>0</v>
      </c>
      <c r="AC24" s="6">
        <f>IF(AC$2=Calculation!$D$6,Data!AF24,0)</f>
        <v>0</v>
      </c>
      <c r="AD24" s="6">
        <f>IF(AD$2=Calculation!$D$6,Data!AG24,0)</f>
        <v>0</v>
      </c>
      <c r="AE24" s="6">
        <f>IF(AE$2=Calculation!$D$6,Data!AH24,0)</f>
        <v>0</v>
      </c>
      <c r="AF24" s="6">
        <f>IF(AF$2=Calculation!$D$6,Data!AI24,0)</f>
        <v>0</v>
      </c>
      <c r="AG24" s="8">
        <f t="shared" si="2"/>
        <v>0</v>
      </c>
      <c r="AH24" s="31">
        <f>IF(AH$2=Calculation!$E$6,0,0)</f>
        <v>0</v>
      </c>
      <c r="AI24" s="6">
        <f>IF(AI$2=Calculation!$E$6,Data!AJ24,0)</f>
        <v>0</v>
      </c>
      <c r="AJ24" s="6">
        <f>IF(AJ$2=Calculation!$E$6,Data!AK24,0)</f>
        <v>0</v>
      </c>
      <c r="AK24" s="6">
        <f>IF(AK$2=Calculation!$E$6,Data!AL24,0)</f>
        <v>0</v>
      </c>
      <c r="AL24" s="6">
        <f>IF(AL$2=Calculation!$E$6,Data!AM24,0)</f>
        <v>0</v>
      </c>
      <c r="AM24" s="6">
        <f>IF(AM$2=Calculation!$E$6,Data!AN24,0)</f>
        <v>0</v>
      </c>
      <c r="AN24" s="6">
        <f>IF(AN$2=Calculation!$E$6,Data!AO24,0)</f>
        <v>0</v>
      </c>
      <c r="AO24" s="6">
        <f>IF(AO$2=Calculation!$E$6,Data!AP24,0)</f>
        <v>0</v>
      </c>
      <c r="AP24" s="8">
        <f t="shared" si="3"/>
        <v>0</v>
      </c>
      <c r="AQ24" s="31">
        <f>IF(AQ$2=Calculation!$F$6,0,0)</f>
        <v>0</v>
      </c>
      <c r="AR24" s="6">
        <f>IF(AR$2=Calculation!$F$6,Data!AQ24,0)</f>
        <v>0</v>
      </c>
      <c r="AS24" s="6">
        <f>IF(AS$2=Calculation!$F$6,Data!AR24,0)</f>
        <v>0</v>
      </c>
      <c r="AT24" s="6">
        <f>IF(AT$2=Calculation!$F$6,Data!AS24,0)</f>
        <v>0</v>
      </c>
      <c r="AU24" s="6">
        <f>IF(AU$2=Calculation!$F$6,Data!AT24,0)</f>
        <v>0</v>
      </c>
      <c r="AV24" s="6">
        <f>IF(AV$2=Calculation!$F$6,Data!AU24,0)</f>
        <v>0</v>
      </c>
      <c r="AW24" s="6">
        <f>IF(AW$2=Calculation!$F$6,Data!AV24,0)</f>
        <v>0</v>
      </c>
      <c r="AX24" s="6">
        <f>IF(AX$2=Calculation!$F$6,Data!AW24,0)</f>
        <v>0</v>
      </c>
      <c r="AY24" s="8">
        <f t="shared" si="4"/>
        <v>0</v>
      </c>
      <c r="AZ24" s="31">
        <f>IF(AZ$2=Calculation!$G$6,0,0)</f>
        <v>0</v>
      </c>
      <c r="BA24" s="6">
        <f>IF(BA$2=Calculation!$G$6,Data!AX24,0)</f>
        <v>0</v>
      </c>
      <c r="BB24" s="6">
        <f>IF(BB$2=Calculation!$G$6,Data!AY24,0)</f>
        <v>0</v>
      </c>
      <c r="BC24" s="6">
        <f>IF(BC$2=Calculation!$G$6,Data!AZ24,0)</f>
        <v>0</v>
      </c>
      <c r="BD24" s="6">
        <f>IF(BD$2=Calculation!$G$6,Data!BA24,0)</f>
        <v>0</v>
      </c>
      <c r="BE24" s="6">
        <f>IF(BE$2=Calculation!$G$6,Data!BB24,0)</f>
        <v>0</v>
      </c>
      <c r="BF24" s="6">
        <f>IF(BF$2=Calculation!$G$6,Data!BC24,0)</f>
        <v>0</v>
      </c>
      <c r="BG24" s="6">
        <f>IF(BG$2=Calculation!$G$6,Data!BD24,0)</f>
        <v>0</v>
      </c>
      <c r="BH24" s="8">
        <f t="shared" si="5"/>
        <v>0</v>
      </c>
      <c r="BI24" s="119">
        <f>IF(Calculation!$H$6="Yes",Data!BE24,0)</f>
        <v>0</v>
      </c>
      <c r="BJ24" s="31">
        <f>IF(BJ$2=Calculation!$L$4,0,0)</f>
        <v>0</v>
      </c>
      <c r="BK24" s="6">
        <f>IF(BK$2=Calculation!$L$4,Data!BV24,0)</f>
        <v>0</v>
      </c>
      <c r="BL24" s="6">
        <f>IF(BL$2=Calculation!$L$4,Data!BW24,0)</f>
        <v>0.167</v>
      </c>
      <c r="BM24" s="6">
        <f>IF(BM$2=Calculation!$L$4,Data!BX24,0)</f>
        <v>0</v>
      </c>
      <c r="BN24" s="6">
        <f>IF(BN$2=Calculation!$L$4,Data!BY24,0)</f>
        <v>0</v>
      </c>
      <c r="BO24" s="22">
        <f t="shared" si="6"/>
        <v>0.167</v>
      </c>
      <c r="BP24" s="25">
        <f>IF(Calculation!$J$6='Reference Data'!BP$2,Data!C24,0)</f>
        <v>0</v>
      </c>
      <c r="BQ24" s="25">
        <f>IF(Calculation!$J$6='Reference Data'!BQ$2,Data!D24,0)</f>
        <v>0</v>
      </c>
      <c r="BR24" s="25">
        <f>IF(Calculation!$J$6='Reference Data'!BR$2,Data!E24,0)</f>
        <v>0</v>
      </c>
      <c r="BS24" s="25">
        <f>IF(Calculation!$J$6='Reference Data'!BS$2,Data!F24,0)</f>
        <v>23.982</v>
      </c>
      <c r="BT24" s="121">
        <f t="shared" si="0"/>
        <v>23.982</v>
      </c>
      <c r="BU24" s="124">
        <f>IF(Calculation!$L$6="Yes",'Reference Data'!BO24*Calculation!$L$5,0)</f>
        <v>0.0835</v>
      </c>
      <c r="BV24" s="124">
        <f>IF(Calculation!$M$6="Yes",IF((Calculation!I28-'Reference Data'!BT24)&gt;0,(Calculation!I28-'Reference Data'!BT24)*Calculation!$M$5,0),0)</f>
        <v>0.02316775114155334</v>
      </c>
      <c r="BW24" s="97">
        <f>IF(Calculation!$K$6="Yes",IF((Calculation!I28)&lt;Calculation!J28,(Calculation!I28-Calculation!J28)*Calculation!$K$5,0),0)</f>
        <v>0</v>
      </c>
      <c r="BX24" s="127">
        <f>IF(Calculation!$N$5='Reference Data'!$BX$2,'Scaling Calculation'!D27,0)</f>
        <v>0</v>
      </c>
      <c r="BY24" s="3">
        <f>IF(Calculation!$N$5='Reference Data'!$BY$2,'Scaling Calculation'!H27,0)</f>
        <v>0</v>
      </c>
      <c r="BZ24" s="22">
        <f>IF(Calculation!$N$6="Yes",SUM('Reference Data'!BX24:BY24),0)</f>
        <v>0</v>
      </c>
      <c r="CA24" s="25"/>
      <c r="CB24" s="25"/>
      <c r="CC24" s="25"/>
      <c r="CD24" s="25"/>
      <c r="CE24" s="25"/>
      <c r="CF24" s="25"/>
      <c r="CG24" s="25"/>
      <c r="CH24" s="25"/>
      <c r="CI24" s="25"/>
      <c r="CJ24" s="25"/>
      <c r="CK24" s="25"/>
      <c r="CL24" s="25"/>
      <c r="CM24" s="25"/>
      <c r="CN24" s="25"/>
      <c r="CO24" s="25"/>
      <c r="CP24" s="25"/>
      <c r="CQ24" s="25" t="e">
        <f>IF(Calculation!#REF!='Reference Data'!CQ$2,Data!G24,0)</f>
        <v>#REF!</v>
      </c>
      <c r="CR24" s="25" t="e">
        <f>IF(Calculation!#REF!='Reference Data'!CR$2,Data!H24,0)</f>
        <v>#REF!</v>
      </c>
      <c r="CS24" s="25" t="e">
        <f>IF(Calculation!#REF!='Reference Data'!CS$2,Data!I24,0)</f>
        <v>#REF!</v>
      </c>
      <c r="CT24" s="25" t="e">
        <f>IF(Calculation!#REF!='Reference Data'!CT$2,Data!J24,0)</f>
        <v>#REF!</v>
      </c>
      <c r="CU24" s="25" t="e">
        <f>IF(Calculation!#REF!='Reference Data'!CU$2,Data!K24,0)</f>
        <v>#REF!</v>
      </c>
      <c r="CV24" s="25" t="e">
        <f>IF(Calculation!#REF!='Reference Data'!CV$2,Data!L24,0)</f>
        <v>#REF!</v>
      </c>
      <c r="CW24" s="25" t="e">
        <f>IF(Calculation!#REF!='Reference Data'!CW$2,Data!M24,0)</f>
        <v>#REF!</v>
      </c>
      <c r="CX24" s="25" t="e">
        <f>IF(Calculation!#REF!='Reference Data'!CX$2,Data!N24,0)</f>
        <v>#REF!</v>
      </c>
      <c r="CY24" s="25" t="e">
        <f>IF(Calculation!#REF!='Reference Data'!CY$2,Data!O24,0)</f>
        <v>#REF!</v>
      </c>
      <c r="CZ24" s="25" t="e">
        <f>IF(Calculation!#REF!='Reference Data'!CZ$2,Data!P24,0)</f>
        <v>#REF!</v>
      </c>
      <c r="DA24" s="25" t="e">
        <f>IF(Calculation!#REF!='Reference Data'!DA$2,Data!Q24,0)</f>
        <v>#REF!</v>
      </c>
      <c r="DB24" s="25" t="e">
        <f>IF(Calculation!#REF!='Reference Data'!DB$2,Data!R24,0)</f>
        <v>#REF!</v>
      </c>
      <c r="DC24" s="25" t="e">
        <f>IF(Calculation!#REF!='Reference Data'!DC$2,Data!S24,0)</f>
        <v>#REF!</v>
      </c>
      <c r="DD24" s="25" t="e">
        <f>IF(Calculation!#REF!='Reference Data'!DD$2,Data!T24,0)</f>
        <v>#REF!</v>
      </c>
      <c r="DE24" s="25" t="e">
        <f>IF(Calculation!#REF!='Reference Data'!DE$2,Data!U24,0)</f>
        <v>#REF!</v>
      </c>
      <c r="DF24" s="30" t="e">
        <f t="shared" si="7"/>
        <v>#REF!</v>
      </c>
    </row>
    <row r="25" spans="1:110" ht="15">
      <c r="A25" s="15">
        <v>10074</v>
      </c>
      <c r="B25" s="48" t="s">
        <v>32</v>
      </c>
      <c r="C25" s="24">
        <f>IF(Calculation!$C$6='Reference Data'!C$2,Data!G25,0)</f>
        <v>0</v>
      </c>
      <c r="D25" s="25">
        <f>IF(Calculation!$C$6='Reference Data'!D$2,Data!H25,0)</f>
        <v>0</v>
      </c>
      <c r="E25" s="25">
        <f>IF(Calculation!$C$6='Reference Data'!E$2,Data!I25,0)</f>
        <v>30.437412557077625</v>
      </c>
      <c r="F25" s="25">
        <f>IF(Calculation!$C$6='Reference Data'!F$2,Data!J25,0)</f>
        <v>0</v>
      </c>
      <c r="G25" s="25">
        <f>IF(Calculation!$C$6='Reference Data'!G$2,Data!K25,0)</f>
        <v>0</v>
      </c>
      <c r="H25" s="25">
        <f>IF(Calculation!$C$6='Reference Data'!H$2,Data!L25,0)</f>
        <v>0</v>
      </c>
      <c r="I25" s="25">
        <f>IF(Calculation!$C$6='Reference Data'!I$2,Data!M25,0)</f>
        <v>0</v>
      </c>
      <c r="J25" s="25">
        <f>IF(Calculation!$C$6='Reference Data'!J$2,Data!N25,0)</f>
        <v>0</v>
      </c>
      <c r="K25" s="25">
        <f>IF(Calculation!$C$6='Reference Data'!K$2,Data!O25,0)</f>
        <v>0</v>
      </c>
      <c r="L25" s="25">
        <f>IF(Calculation!$C$6='Reference Data'!L$2,Data!P25,0)</f>
        <v>0</v>
      </c>
      <c r="M25" s="25">
        <f>IF(Calculation!$C$6='Reference Data'!M$2,Data!Q25,0)</f>
        <v>0</v>
      </c>
      <c r="N25" s="25">
        <f>IF(Calculation!$C$6='Reference Data'!N$2,Data!R25,0)</f>
        <v>0</v>
      </c>
      <c r="O25" s="25">
        <f>IF(Calculation!$C$6='Reference Data'!O$2,Data!S25,0)</f>
        <v>0</v>
      </c>
      <c r="P25" s="25">
        <f>IF(Calculation!$C$6='Reference Data'!P$2,Data!T25,0)</f>
        <v>0</v>
      </c>
      <c r="Q25" s="25">
        <f>IF(Calculation!$C$6='Reference Data'!Q$2,Data!U25,0)</f>
        <v>0</v>
      </c>
      <c r="R25" s="30">
        <f t="shared" si="1"/>
        <v>30.437412557077625</v>
      </c>
      <c r="S25" s="31">
        <f>IF(S$2=Calculation!$D$6,Data!V25,0)</f>
        <v>0</v>
      </c>
      <c r="T25" s="6">
        <f>IF(T$2=Calculation!$D$6,Data!W25,0)</f>
        <v>0</v>
      </c>
      <c r="U25" s="6">
        <f>IF(U$2=Calculation!$D$6,Data!X25,0)</f>
        <v>0</v>
      </c>
      <c r="V25" s="6">
        <f>IF(V$2=Calculation!$D$6,Data!Y25,0)</f>
        <v>0</v>
      </c>
      <c r="W25" s="6">
        <f>IF(W$2=Calculation!$D$6,Data!Z25,0)</f>
        <v>0</v>
      </c>
      <c r="X25" s="6">
        <f>IF(X$2=Calculation!$D$6,Data!AA25,0)</f>
        <v>0</v>
      </c>
      <c r="Y25" s="6">
        <f>IF(Y$2=Calculation!$D$6,Data!AB25,0)</f>
        <v>0</v>
      </c>
      <c r="Z25" s="6">
        <f>IF(Z$2=Calculation!$D$6,Data!AC25,0)</f>
        <v>0</v>
      </c>
      <c r="AA25" s="6">
        <f>IF(AA$2=Calculation!$D$6,Data!AD25,0)</f>
        <v>0</v>
      </c>
      <c r="AB25" s="6">
        <f>IF(AB$2=Calculation!$D$6,Data!AE25,0)</f>
        <v>0</v>
      </c>
      <c r="AC25" s="6">
        <f>IF(AC$2=Calculation!$D$6,Data!AF25,0)</f>
        <v>0</v>
      </c>
      <c r="AD25" s="6">
        <f>IF(AD$2=Calculation!$D$6,Data!AG25,0)</f>
        <v>0</v>
      </c>
      <c r="AE25" s="6">
        <f>IF(AE$2=Calculation!$D$6,Data!AH25,0)</f>
        <v>0</v>
      </c>
      <c r="AF25" s="6">
        <f>IF(AF$2=Calculation!$D$6,Data!AI25,0)</f>
        <v>0</v>
      </c>
      <c r="AG25" s="8">
        <f t="shared" si="2"/>
        <v>0</v>
      </c>
      <c r="AH25" s="31">
        <f>IF(AH$2=Calculation!$E$6,0,0)</f>
        <v>0</v>
      </c>
      <c r="AI25" s="6">
        <f>IF(AI$2=Calculation!$E$6,Data!AJ25,0)</f>
        <v>0</v>
      </c>
      <c r="AJ25" s="6">
        <f>IF(AJ$2=Calculation!$E$6,Data!AK25,0)</f>
        <v>2.9414383561643835</v>
      </c>
      <c r="AK25" s="6">
        <f>IF(AK$2=Calculation!$E$6,Data!AL25,0)</f>
        <v>0</v>
      </c>
      <c r="AL25" s="6">
        <f>IF(AL$2=Calculation!$E$6,Data!AM25,0)</f>
        <v>0</v>
      </c>
      <c r="AM25" s="6">
        <f>IF(AM$2=Calculation!$E$6,Data!AN25,0)</f>
        <v>0</v>
      </c>
      <c r="AN25" s="6">
        <f>IF(AN$2=Calculation!$E$6,Data!AO25,0)</f>
        <v>0</v>
      </c>
      <c r="AO25" s="6">
        <f>IF(AO$2=Calculation!$E$6,Data!AP25,0)</f>
        <v>0</v>
      </c>
      <c r="AP25" s="8">
        <f t="shared" si="3"/>
        <v>2.9414383561643835</v>
      </c>
      <c r="AQ25" s="31">
        <f>IF(AQ$2=Calculation!$F$6,0,0)</f>
        <v>0</v>
      </c>
      <c r="AR25" s="6">
        <f>IF(AR$2=Calculation!$F$6,Data!AQ25,0)</f>
        <v>0</v>
      </c>
      <c r="AS25" s="6">
        <f>IF(AS$2=Calculation!$F$6,Data!AR25,0)</f>
        <v>0</v>
      </c>
      <c r="AT25" s="6">
        <f>IF(AT$2=Calculation!$F$6,Data!AS25,0)</f>
        <v>0</v>
      </c>
      <c r="AU25" s="6">
        <f>IF(AU$2=Calculation!$F$6,Data!AT25,0)</f>
        <v>0</v>
      </c>
      <c r="AV25" s="6">
        <f>IF(AV$2=Calculation!$F$6,Data!AU25,0)</f>
        <v>0</v>
      </c>
      <c r="AW25" s="6">
        <f>IF(AW$2=Calculation!$F$6,Data!AV25,0)</f>
        <v>0</v>
      </c>
      <c r="AX25" s="6">
        <f>IF(AX$2=Calculation!$F$6,Data!AW25,0)</f>
        <v>0</v>
      </c>
      <c r="AY25" s="8">
        <f t="shared" si="4"/>
        <v>0</v>
      </c>
      <c r="AZ25" s="31">
        <f>IF(AZ$2=Calculation!$G$6,0,0)</f>
        <v>0</v>
      </c>
      <c r="BA25" s="6">
        <f>IF(BA$2=Calculation!$G$6,Data!AX25,0)</f>
        <v>0</v>
      </c>
      <c r="BB25" s="6">
        <f>IF(BB$2=Calculation!$G$6,Data!AY25,0)</f>
        <v>0</v>
      </c>
      <c r="BC25" s="6">
        <f>IF(BC$2=Calculation!$G$6,Data!AZ25,0)</f>
        <v>0</v>
      </c>
      <c r="BD25" s="6">
        <f>IF(BD$2=Calculation!$G$6,Data!BA25,0)</f>
        <v>0</v>
      </c>
      <c r="BE25" s="6">
        <f>IF(BE$2=Calculation!$G$6,Data!BB25,0)</f>
        <v>0</v>
      </c>
      <c r="BF25" s="6">
        <f>IF(BF$2=Calculation!$G$6,Data!BC25,0)</f>
        <v>0</v>
      </c>
      <c r="BG25" s="6">
        <f>IF(BG$2=Calculation!$G$6,Data!BD25,0)</f>
        <v>0</v>
      </c>
      <c r="BH25" s="8">
        <f t="shared" si="5"/>
        <v>0</v>
      </c>
      <c r="BI25" s="119">
        <f>IF(Calculation!$H$6="Yes",Data!BE25,0)</f>
        <v>0</v>
      </c>
      <c r="BJ25" s="31">
        <f>IF(BJ$2=Calculation!$L$4,0,0)</f>
        <v>0</v>
      </c>
      <c r="BK25" s="6">
        <f>IF(BK$2=Calculation!$L$4,Data!BV25,0)</f>
        <v>0</v>
      </c>
      <c r="BL25" s="6">
        <f>IF(BL$2=Calculation!$L$4,Data!BW25,0)</f>
        <v>0.1585</v>
      </c>
      <c r="BM25" s="6">
        <f>IF(BM$2=Calculation!$L$4,Data!BX25,0)</f>
        <v>0</v>
      </c>
      <c r="BN25" s="6">
        <f>IF(BN$2=Calculation!$L$4,Data!BY25,0)</f>
        <v>0</v>
      </c>
      <c r="BO25" s="22">
        <f t="shared" si="6"/>
        <v>0.1585</v>
      </c>
      <c r="BP25" s="25">
        <f>IF(Calculation!$J$6='Reference Data'!BP$2,Data!C25,0)</f>
        <v>0</v>
      </c>
      <c r="BQ25" s="25">
        <f>IF(Calculation!$J$6='Reference Data'!BQ$2,Data!D25,0)</f>
        <v>0</v>
      </c>
      <c r="BR25" s="25">
        <f>IF(Calculation!$J$6='Reference Data'!BR$2,Data!E25,0)</f>
        <v>0</v>
      </c>
      <c r="BS25" s="25">
        <f>IF(Calculation!$J$6='Reference Data'!BS$2,Data!F25,0)</f>
        <v>26.682</v>
      </c>
      <c r="BT25" s="121">
        <f t="shared" si="0"/>
        <v>26.682</v>
      </c>
      <c r="BU25" s="124">
        <f>IF(Calculation!$L$6="Yes",'Reference Data'!BO25*Calculation!$L$5,0)</f>
        <v>0.07925</v>
      </c>
      <c r="BV25" s="124">
        <f>IF(Calculation!$M$6="Yes",IF((Calculation!I29-'Reference Data'!BT25)&gt;0,(Calculation!I29-'Reference Data'!BT25)*Calculation!$M$5,0),0)</f>
        <v>0.20349355022831084</v>
      </c>
      <c r="BW25" s="97">
        <f>IF(Calculation!$K$6="Yes",IF((Calculation!I29)&lt;Calculation!J29,(Calculation!I29-Calculation!J29)*Calculation!$K$5,0),0)</f>
        <v>0</v>
      </c>
      <c r="BX25" s="127">
        <f>IF(Calculation!$N$5='Reference Data'!$BX$2,'Scaling Calculation'!D28,0)</f>
        <v>0</v>
      </c>
      <c r="BY25" s="3">
        <f>IF(Calculation!$N$5='Reference Data'!$BY$2,'Scaling Calculation'!H28,0)</f>
        <v>0</v>
      </c>
      <c r="BZ25" s="22">
        <f>IF(Calculation!$N$6="Yes",SUM('Reference Data'!BX25:BY25),0)</f>
        <v>0</v>
      </c>
      <c r="CA25" s="25"/>
      <c r="CB25" s="25"/>
      <c r="CC25" s="25"/>
      <c r="CD25" s="25"/>
      <c r="CE25" s="25"/>
      <c r="CF25" s="25"/>
      <c r="CG25" s="25"/>
      <c r="CH25" s="25"/>
      <c r="CI25" s="25"/>
      <c r="CJ25" s="25"/>
      <c r="CK25" s="25"/>
      <c r="CL25" s="25"/>
      <c r="CM25" s="25"/>
      <c r="CN25" s="25"/>
      <c r="CO25" s="25"/>
      <c r="CP25" s="25"/>
      <c r="CQ25" s="25" t="e">
        <f>IF(Calculation!#REF!='Reference Data'!CQ$2,Data!G25,0)</f>
        <v>#REF!</v>
      </c>
      <c r="CR25" s="25" t="e">
        <f>IF(Calculation!#REF!='Reference Data'!CR$2,Data!H25,0)</f>
        <v>#REF!</v>
      </c>
      <c r="CS25" s="25" t="e">
        <f>IF(Calculation!#REF!='Reference Data'!CS$2,Data!I25,0)</f>
        <v>#REF!</v>
      </c>
      <c r="CT25" s="25" t="e">
        <f>IF(Calculation!#REF!='Reference Data'!CT$2,Data!J25,0)</f>
        <v>#REF!</v>
      </c>
      <c r="CU25" s="25" t="e">
        <f>IF(Calculation!#REF!='Reference Data'!CU$2,Data!K25,0)</f>
        <v>#REF!</v>
      </c>
      <c r="CV25" s="25" t="e">
        <f>IF(Calculation!#REF!='Reference Data'!CV$2,Data!L25,0)</f>
        <v>#REF!</v>
      </c>
      <c r="CW25" s="25" t="e">
        <f>IF(Calculation!#REF!='Reference Data'!CW$2,Data!M25,0)</f>
        <v>#REF!</v>
      </c>
      <c r="CX25" s="25" t="e">
        <f>IF(Calculation!#REF!='Reference Data'!CX$2,Data!N25,0)</f>
        <v>#REF!</v>
      </c>
      <c r="CY25" s="25" t="e">
        <f>IF(Calculation!#REF!='Reference Data'!CY$2,Data!O25,0)</f>
        <v>#REF!</v>
      </c>
      <c r="CZ25" s="25" t="e">
        <f>IF(Calculation!#REF!='Reference Data'!CZ$2,Data!P25,0)</f>
        <v>#REF!</v>
      </c>
      <c r="DA25" s="25" t="e">
        <f>IF(Calculation!#REF!='Reference Data'!DA$2,Data!Q25,0)</f>
        <v>#REF!</v>
      </c>
      <c r="DB25" s="25" t="e">
        <f>IF(Calculation!#REF!='Reference Data'!DB$2,Data!R25,0)</f>
        <v>#REF!</v>
      </c>
      <c r="DC25" s="25" t="e">
        <f>IF(Calculation!#REF!='Reference Data'!DC$2,Data!S25,0)</f>
        <v>#REF!</v>
      </c>
      <c r="DD25" s="25" t="e">
        <f>IF(Calculation!#REF!='Reference Data'!DD$2,Data!T25,0)</f>
        <v>#REF!</v>
      </c>
      <c r="DE25" s="25" t="e">
        <f>IF(Calculation!#REF!='Reference Data'!DE$2,Data!U25,0)</f>
        <v>#REF!</v>
      </c>
      <c r="DF25" s="30" t="e">
        <f t="shared" si="7"/>
        <v>#REF!</v>
      </c>
    </row>
    <row r="26" spans="1:110" ht="15">
      <c r="A26" s="15">
        <v>10076</v>
      </c>
      <c r="B26" s="48" t="s">
        <v>33</v>
      </c>
      <c r="C26" s="24">
        <f>IF(Calculation!$C$6='Reference Data'!C$2,Data!G26,0)</f>
        <v>0</v>
      </c>
      <c r="D26" s="25">
        <f>IF(Calculation!$C$6='Reference Data'!D$2,Data!H26,0)</f>
        <v>0</v>
      </c>
      <c r="E26" s="25">
        <f>IF(Calculation!$C$6='Reference Data'!E$2,Data!I26,0)</f>
        <v>7.847892237442921</v>
      </c>
      <c r="F26" s="25">
        <f>IF(Calculation!$C$6='Reference Data'!F$2,Data!J26,0)</f>
        <v>0</v>
      </c>
      <c r="G26" s="25">
        <f>IF(Calculation!$C$6='Reference Data'!G$2,Data!K26,0)</f>
        <v>0</v>
      </c>
      <c r="H26" s="25">
        <f>IF(Calculation!$C$6='Reference Data'!H$2,Data!L26,0)</f>
        <v>0</v>
      </c>
      <c r="I26" s="25">
        <f>IF(Calculation!$C$6='Reference Data'!I$2,Data!M26,0)</f>
        <v>0</v>
      </c>
      <c r="J26" s="25">
        <f>IF(Calculation!$C$6='Reference Data'!J$2,Data!N26,0)</f>
        <v>0</v>
      </c>
      <c r="K26" s="25">
        <f>IF(Calculation!$C$6='Reference Data'!K$2,Data!O26,0)</f>
        <v>0</v>
      </c>
      <c r="L26" s="25">
        <f>IF(Calculation!$C$6='Reference Data'!L$2,Data!P26,0)</f>
        <v>0</v>
      </c>
      <c r="M26" s="25">
        <f>IF(Calculation!$C$6='Reference Data'!M$2,Data!Q26,0)</f>
        <v>0</v>
      </c>
      <c r="N26" s="25">
        <f>IF(Calculation!$C$6='Reference Data'!N$2,Data!R26,0)</f>
        <v>0</v>
      </c>
      <c r="O26" s="25">
        <f>IF(Calculation!$C$6='Reference Data'!O$2,Data!S26,0)</f>
        <v>0</v>
      </c>
      <c r="P26" s="25">
        <f>IF(Calculation!$C$6='Reference Data'!P$2,Data!T26,0)</f>
        <v>0</v>
      </c>
      <c r="Q26" s="25">
        <f>IF(Calculation!$C$6='Reference Data'!Q$2,Data!U26,0)</f>
        <v>0</v>
      </c>
      <c r="R26" s="30">
        <f t="shared" si="1"/>
        <v>7.847892237442921</v>
      </c>
      <c r="S26" s="31">
        <f>IF(S$2=Calculation!$D$6,Data!V26,0)</f>
        <v>0</v>
      </c>
      <c r="T26" s="6">
        <f>IF(T$2=Calculation!$D$6,Data!W26,0)</f>
        <v>0</v>
      </c>
      <c r="U26" s="6">
        <f>IF(U$2=Calculation!$D$6,Data!X26,0)</f>
        <v>0</v>
      </c>
      <c r="V26" s="6">
        <f>IF(V$2=Calculation!$D$6,Data!Y26,0)</f>
        <v>0</v>
      </c>
      <c r="W26" s="6">
        <f>IF(W$2=Calculation!$D$6,Data!Z26,0)</f>
        <v>0</v>
      </c>
      <c r="X26" s="6">
        <f>IF(X$2=Calculation!$D$6,Data!AA26,0)</f>
        <v>0</v>
      </c>
      <c r="Y26" s="6">
        <f>IF(Y$2=Calculation!$D$6,Data!AB26,0)</f>
        <v>0</v>
      </c>
      <c r="Z26" s="6">
        <f>IF(Z$2=Calculation!$D$6,Data!AC26,0)</f>
        <v>0</v>
      </c>
      <c r="AA26" s="6">
        <f>IF(AA$2=Calculation!$D$6,Data!AD26,0)</f>
        <v>0</v>
      </c>
      <c r="AB26" s="6">
        <f>IF(AB$2=Calculation!$D$6,Data!AE26,0)</f>
        <v>0</v>
      </c>
      <c r="AC26" s="6">
        <f>IF(AC$2=Calculation!$D$6,Data!AF26,0)</f>
        <v>0</v>
      </c>
      <c r="AD26" s="6">
        <f>IF(AD$2=Calculation!$D$6,Data!AG26,0)</f>
        <v>0</v>
      </c>
      <c r="AE26" s="6">
        <f>IF(AE$2=Calculation!$D$6,Data!AH26,0)</f>
        <v>0</v>
      </c>
      <c r="AF26" s="6">
        <f>IF(AF$2=Calculation!$D$6,Data!AI26,0)</f>
        <v>0</v>
      </c>
      <c r="AG26" s="8">
        <f t="shared" si="2"/>
        <v>0</v>
      </c>
      <c r="AH26" s="31">
        <f>IF(AH$2=Calculation!$E$6,0,0)</f>
        <v>0</v>
      </c>
      <c r="AI26" s="6">
        <f>IF(AI$2=Calculation!$E$6,Data!AJ26,0)</f>
        <v>0</v>
      </c>
      <c r="AJ26" s="6">
        <f>IF(AJ$2=Calculation!$E$6,Data!AK26,0)</f>
        <v>0</v>
      </c>
      <c r="AK26" s="6">
        <f>IF(AK$2=Calculation!$E$6,Data!AL26,0)</f>
        <v>0</v>
      </c>
      <c r="AL26" s="6">
        <f>IF(AL$2=Calculation!$E$6,Data!AM26,0)</f>
        <v>0</v>
      </c>
      <c r="AM26" s="6">
        <f>IF(AM$2=Calculation!$E$6,Data!AN26,0)</f>
        <v>0</v>
      </c>
      <c r="AN26" s="6">
        <f>IF(AN$2=Calculation!$E$6,Data!AO26,0)</f>
        <v>0</v>
      </c>
      <c r="AO26" s="6">
        <f>IF(AO$2=Calculation!$E$6,Data!AP26,0)</f>
        <v>0</v>
      </c>
      <c r="AP26" s="8">
        <f t="shared" si="3"/>
        <v>0</v>
      </c>
      <c r="AQ26" s="31">
        <f>IF(AQ$2=Calculation!$F$6,0,0)</f>
        <v>0</v>
      </c>
      <c r="AR26" s="6">
        <f>IF(AR$2=Calculation!$F$6,Data!AQ26,0)</f>
        <v>0</v>
      </c>
      <c r="AS26" s="6">
        <f>IF(AS$2=Calculation!$F$6,Data!AR26,0)</f>
        <v>0</v>
      </c>
      <c r="AT26" s="6">
        <f>IF(AT$2=Calculation!$F$6,Data!AS26,0)</f>
        <v>0</v>
      </c>
      <c r="AU26" s="6">
        <f>IF(AU$2=Calculation!$F$6,Data!AT26,0)</f>
        <v>0</v>
      </c>
      <c r="AV26" s="6">
        <f>IF(AV$2=Calculation!$F$6,Data!AU26,0)</f>
        <v>0</v>
      </c>
      <c r="AW26" s="6">
        <f>IF(AW$2=Calculation!$F$6,Data!AV26,0)</f>
        <v>0</v>
      </c>
      <c r="AX26" s="6">
        <f>IF(AX$2=Calculation!$F$6,Data!AW26,0)</f>
        <v>0</v>
      </c>
      <c r="AY26" s="8">
        <f t="shared" si="4"/>
        <v>0</v>
      </c>
      <c r="AZ26" s="31">
        <f>IF(AZ$2=Calculation!$G$6,0,0)</f>
        <v>0</v>
      </c>
      <c r="BA26" s="6">
        <f>IF(BA$2=Calculation!$G$6,Data!AX26,0)</f>
        <v>0</v>
      </c>
      <c r="BB26" s="6">
        <f>IF(BB$2=Calculation!$G$6,Data!AY26,0)</f>
        <v>0</v>
      </c>
      <c r="BC26" s="6">
        <f>IF(BC$2=Calculation!$G$6,Data!AZ26,0)</f>
        <v>0</v>
      </c>
      <c r="BD26" s="6">
        <f>IF(BD$2=Calculation!$G$6,Data!BA26,0)</f>
        <v>0</v>
      </c>
      <c r="BE26" s="6">
        <f>IF(BE$2=Calculation!$G$6,Data!BB26,0)</f>
        <v>0</v>
      </c>
      <c r="BF26" s="6">
        <f>IF(BF$2=Calculation!$G$6,Data!BC26,0)</f>
        <v>0</v>
      </c>
      <c r="BG26" s="6">
        <f>IF(BG$2=Calculation!$G$6,Data!BD26,0)</f>
        <v>0</v>
      </c>
      <c r="BH26" s="8">
        <f t="shared" si="5"/>
        <v>0</v>
      </c>
      <c r="BI26" s="119">
        <f>IF(Calculation!$H$6="Yes",Data!BE26,0)</f>
        <v>0</v>
      </c>
      <c r="BJ26" s="31">
        <f>IF(BJ$2=Calculation!$L$4,0,0)</f>
        <v>0</v>
      </c>
      <c r="BK26" s="6">
        <f>IF(BK$2=Calculation!$L$4,Data!BV26,0)</f>
        <v>0</v>
      </c>
      <c r="BL26" s="6">
        <f>IF(BL$2=Calculation!$L$4,Data!BW26,0)</f>
        <v>0.009000000000000001</v>
      </c>
      <c r="BM26" s="6">
        <f>IF(BM$2=Calculation!$L$4,Data!BX26,0)</f>
        <v>0</v>
      </c>
      <c r="BN26" s="6">
        <f>IF(BN$2=Calculation!$L$4,Data!BY26,0)</f>
        <v>0</v>
      </c>
      <c r="BO26" s="22">
        <f t="shared" si="6"/>
        <v>0.009000000000000001</v>
      </c>
      <c r="BP26" s="25">
        <f>IF(Calculation!$J$6='Reference Data'!BP$2,Data!C26,0)</f>
        <v>0</v>
      </c>
      <c r="BQ26" s="25">
        <f>IF(Calculation!$J$6='Reference Data'!BQ$2,Data!D26,0)</f>
        <v>0</v>
      </c>
      <c r="BR26" s="25">
        <f>IF(Calculation!$J$6='Reference Data'!BR$2,Data!E26,0)</f>
        <v>0</v>
      </c>
      <c r="BS26" s="25">
        <f>IF(Calculation!$J$6='Reference Data'!BS$2,Data!F26,0)</f>
        <v>4.817</v>
      </c>
      <c r="BT26" s="121">
        <f t="shared" si="0"/>
        <v>4.817</v>
      </c>
      <c r="BU26" s="124">
        <f>IF(Calculation!$L$6="Yes",'Reference Data'!BO26*Calculation!$L$5,0)</f>
        <v>0.0045000000000000005</v>
      </c>
      <c r="BV26" s="124">
        <f>IF(Calculation!$M$6="Yes",IF((Calculation!I30-'Reference Data'!BT26)&gt;0,(Calculation!I30-'Reference Data'!BT26)*Calculation!$M$5,0),0)</f>
        <v>0.7577230593607303</v>
      </c>
      <c r="BW26" s="97">
        <f>IF(Calculation!$K$6="Yes",IF((Calculation!I30)&lt;Calculation!J30,(Calculation!I30-Calculation!J30)*Calculation!$K$5,0),0)</f>
        <v>0</v>
      </c>
      <c r="BX26" s="127">
        <f>IF(Calculation!$N$5='Reference Data'!$BX$2,'Scaling Calculation'!D29,0)</f>
        <v>0</v>
      </c>
      <c r="BY26" s="3">
        <f>IF(Calculation!$N$5='Reference Data'!$BY$2,'Scaling Calculation'!H29,0)</f>
        <v>0</v>
      </c>
      <c r="BZ26" s="22">
        <f>IF(Calculation!$N$6="Yes",SUM('Reference Data'!BX26:BY26),0)</f>
        <v>0</v>
      </c>
      <c r="CA26" s="25"/>
      <c r="CB26" s="25"/>
      <c r="CC26" s="25"/>
      <c r="CD26" s="25"/>
      <c r="CE26" s="25"/>
      <c r="CF26" s="25"/>
      <c r="CG26" s="25"/>
      <c r="CH26" s="25"/>
      <c r="CI26" s="25"/>
      <c r="CJ26" s="25"/>
      <c r="CK26" s="25"/>
      <c r="CL26" s="25"/>
      <c r="CM26" s="25"/>
      <c r="CN26" s="25"/>
      <c r="CO26" s="25"/>
      <c r="CP26" s="25"/>
      <c r="CQ26" s="25" t="e">
        <f>IF(Calculation!#REF!='Reference Data'!CQ$2,Data!G26,0)</f>
        <v>#REF!</v>
      </c>
      <c r="CR26" s="25" t="e">
        <f>IF(Calculation!#REF!='Reference Data'!CR$2,Data!H26,0)</f>
        <v>#REF!</v>
      </c>
      <c r="CS26" s="25" t="e">
        <f>IF(Calculation!#REF!='Reference Data'!CS$2,Data!I26,0)</f>
        <v>#REF!</v>
      </c>
      <c r="CT26" s="25" t="e">
        <f>IF(Calculation!#REF!='Reference Data'!CT$2,Data!J26,0)</f>
        <v>#REF!</v>
      </c>
      <c r="CU26" s="25" t="e">
        <f>IF(Calculation!#REF!='Reference Data'!CU$2,Data!K26,0)</f>
        <v>#REF!</v>
      </c>
      <c r="CV26" s="25" t="e">
        <f>IF(Calculation!#REF!='Reference Data'!CV$2,Data!L26,0)</f>
        <v>#REF!</v>
      </c>
      <c r="CW26" s="25" t="e">
        <f>IF(Calculation!#REF!='Reference Data'!CW$2,Data!M26,0)</f>
        <v>#REF!</v>
      </c>
      <c r="CX26" s="25" t="e">
        <f>IF(Calculation!#REF!='Reference Data'!CX$2,Data!N26,0)</f>
        <v>#REF!</v>
      </c>
      <c r="CY26" s="25" t="e">
        <f>IF(Calculation!#REF!='Reference Data'!CY$2,Data!O26,0)</f>
        <v>#REF!</v>
      </c>
      <c r="CZ26" s="25" t="e">
        <f>IF(Calculation!#REF!='Reference Data'!CZ$2,Data!P26,0)</f>
        <v>#REF!</v>
      </c>
      <c r="DA26" s="25" t="e">
        <f>IF(Calculation!#REF!='Reference Data'!DA$2,Data!Q26,0)</f>
        <v>#REF!</v>
      </c>
      <c r="DB26" s="25" t="e">
        <f>IF(Calculation!#REF!='Reference Data'!DB$2,Data!R26,0)</f>
        <v>#REF!</v>
      </c>
      <c r="DC26" s="25" t="e">
        <f>IF(Calculation!#REF!='Reference Data'!DC$2,Data!S26,0)</f>
        <v>#REF!</v>
      </c>
      <c r="DD26" s="25" t="e">
        <f>IF(Calculation!#REF!='Reference Data'!DD$2,Data!T26,0)</f>
        <v>#REF!</v>
      </c>
      <c r="DE26" s="25" t="e">
        <f>IF(Calculation!#REF!='Reference Data'!DE$2,Data!U26,0)</f>
        <v>#REF!</v>
      </c>
      <c r="DF26" s="30" t="e">
        <f t="shared" si="7"/>
        <v>#REF!</v>
      </c>
    </row>
    <row r="27" spans="1:110" ht="15">
      <c r="A27" s="15">
        <v>10078</v>
      </c>
      <c r="B27" s="48" t="s">
        <v>34</v>
      </c>
      <c r="C27" s="24">
        <f>IF(Calculation!$C$6='Reference Data'!C$2,Data!G27,0)</f>
        <v>0</v>
      </c>
      <c r="D27" s="25">
        <f>IF(Calculation!$C$6='Reference Data'!D$2,Data!H27,0)</f>
        <v>0</v>
      </c>
      <c r="E27" s="25">
        <f>IF(Calculation!$C$6='Reference Data'!E$2,Data!I27,0)</f>
        <v>3.711955593607306</v>
      </c>
      <c r="F27" s="25">
        <f>IF(Calculation!$C$6='Reference Data'!F$2,Data!J27,0)</f>
        <v>0</v>
      </c>
      <c r="G27" s="25">
        <f>IF(Calculation!$C$6='Reference Data'!G$2,Data!K27,0)</f>
        <v>0</v>
      </c>
      <c r="H27" s="25">
        <f>IF(Calculation!$C$6='Reference Data'!H$2,Data!L27,0)</f>
        <v>0</v>
      </c>
      <c r="I27" s="25">
        <f>IF(Calculation!$C$6='Reference Data'!I$2,Data!M27,0)</f>
        <v>0</v>
      </c>
      <c r="J27" s="25">
        <f>IF(Calculation!$C$6='Reference Data'!J$2,Data!N27,0)</f>
        <v>0</v>
      </c>
      <c r="K27" s="25">
        <f>IF(Calculation!$C$6='Reference Data'!K$2,Data!O27,0)</f>
        <v>0</v>
      </c>
      <c r="L27" s="25">
        <f>IF(Calculation!$C$6='Reference Data'!L$2,Data!P27,0)</f>
        <v>0</v>
      </c>
      <c r="M27" s="25">
        <f>IF(Calculation!$C$6='Reference Data'!M$2,Data!Q27,0)</f>
        <v>0</v>
      </c>
      <c r="N27" s="25">
        <f>IF(Calculation!$C$6='Reference Data'!N$2,Data!R27,0)</f>
        <v>0</v>
      </c>
      <c r="O27" s="25">
        <f>IF(Calculation!$C$6='Reference Data'!O$2,Data!S27,0)</f>
        <v>0</v>
      </c>
      <c r="P27" s="25">
        <f>IF(Calculation!$C$6='Reference Data'!P$2,Data!T27,0)</f>
        <v>0</v>
      </c>
      <c r="Q27" s="25">
        <f>IF(Calculation!$C$6='Reference Data'!Q$2,Data!U27,0)</f>
        <v>0</v>
      </c>
      <c r="R27" s="30">
        <f t="shared" si="1"/>
        <v>3.711955593607306</v>
      </c>
      <c r="S27" s="31">
        <f>IF(S$2=Calculation!$D$6,Data!V27,0)</f>
        <v>0</v>
      </c>
      <c r="T27" s="6">
        <f>IF(T$2=Calculation!$D$6,Data!W27,0)</f>
        <v>0</v>
      </c>
      <c r="U27" s="6">
        <f>IF(U$2=Calculation!$D$6,Data!X27,0)</f>
        <v>0</v>
      </c>
      <c r="V27" s="6">
        <f>IF(V$2=Calculation!$D$6,Data!Y27,0)</f>
        <v>0</v>
      </c>
      <c r="W27" s="6">
        <f>IF(W$2=Calculation!$D$6,Data!Z27,0)</f>
        <v>0</v>
      </c>
      <c r="X27" s="6">
        <f>IF(X$2=Calculation!$D$6,Data!AA27,0)</f>
        <v>0</v>
      </c>
      <c r="Y27" s="6">
        <f>IF(Y$2=Calculation!$D$6,Data!AB27,0)</f>
        <v>0</v>
      </c>
      <c r="Z27" s="6">
        <f>IF(Z$2=Calculation!$D$6,Data!AC27,0)</f>
        <v>0</v>
      </c>
      <c r="AA27" s="6">
        <f>IF(AA$2=Calculation!$D$6,Data!AD27,0)</f>
        <v>0</v>
      </c>
      <c r="AB27" s="6">
        <f>IF(AB$2=Calculation!$D$6,Data!AE27,0)</f>
        <v>0</v>
      </c>
      <c r="AC27" s="6">
        <f>IF(AC$2=Calculation!$D$6,Data!AF27,0)</f>
        <v>0</v>
      </c>
      <c r="AD27" s="6">
        <f>IF(AD$2=Calculation!$D$6,Data!AG27,0)</f>
        <v>0</v>
      </c>
      <c r="AE27" s="6">
        <f>IF(AE$2=Calculation!$D$6,Data!AH27,0)</f>
        <v>0</v>
      </c>
      <c r="AF27" s="6">
        <f>IF(AF$2=Calculation!$D$6,Data!AI27,0)</f>
        <v>0</v>
      </c>
      <c r="AG27" s="8">
        <f t="shared" si="2"/>
        <v>0</v>
      </c>
      <c r="AH27" s="31">
        <f>IF(AH$2=Calculation!$E$6,0,0)</f>
        <v>0</v>
      </c>
      <c r="AI27" s="6">
        <f>IF(AI$2=Calculation!$E$6,Data!AJ27,0)</f>
        <v>0</v>
      </c>
      <c r="AJ27" s="6">
        <f>IF(AJ$2=Calculation!$E$6,Data!AK27,0)</f>
        <v>0</v>
      </c>
      <c r="AK27" s="6">
        <f>IF(AK$2=Calculation!$E$6,Data!AL27,0)</f>
        <v>0</v>
      </c>
      <c r="AL27" s="6">
        <f>IF(AL$2=Calculation!$E$6,Data!AM27,0)</f>
        <v>0</v>
      </c>
      <c r="AM27" s="6">
        <f>IF(AM$2=Calculation!$E$6,Data!AN27,0)</f>
        <v>0</v>
      </c>
      <c r="AN27" s="6">
        <f>IF(AN$2=Calculation!$E$6,Data!AO27,0)</f>
        <v>0</v>
      </c>
      <c r="AO27" s="6">
        <f>IF(AO$2=Calculation!$E$6,Data!AP27,0)</f>
        <v>0</v>
      </c>
      <c r="AP27" s="8">
        <f t="shared" si="3"/>
        <v>0</v>
      </c>
      <c r="AQ27" s="31">
        <f>IF(AQ$2=Calculation!$F$6,0,0)</f>
        <v>0</v>
      </c>
      <c r="AR27" s="6">
        <f>IF(AR$2=Calculation!$F$6,Data!AQ27,0)</f>
        <v>0</v>
      </c>
      <c r="AS27" s="6">
        <f>IF(AS$2=Calculation!$F$6,Data!AR27,0)</f>
        <v>0</v>
      </c>
      <c r="AT27" s="6">
        <f>IF(AT$2=Calculation!$F$6,Data!AS27,0)</f>
        <v>0</v>
      </c>
      <c r="AU27" s="6">
        <f>IF(AU$2=Calculation!$F$6,Data!AT27,0)</f>
        <v>0</v>
      </c>
      <c r="AV27" s="6">
        <f>IF(AV$2=Calculation!$F$6,Data!AU27,0)</f>
        <v>0</v>
      </c>
      <c r="AW27" s="6">
        <f>IF(AW$2=Calculation!$F$6,Data!AV27,0)</f>
        <v>0</v>
      </c>
      <c r="AX27" s="6">
        <f>IF(AX$2=Calculation!$F$6,Data!AW27,0)</f>
        <v>0</v>
      </c>
      <c r="AY27" s="8">
        <f t="shared" si="4"/>
        <v>0</v>
      </c>
      <c r="AZ27" s="31">
        <f>IF(AZ$2=Calculation!$G$6,0,0)</f>
        <v>0</v>
      </c>
      <c r="BA27" s="6">
        <f>IF(BA$2=Calculation!$G$6,Data!AX27,0)</f>
        <v>0</v>
      </c>
      <c r="BB27" s="6">
        <f>IF(BB$2=Calculation!$G$6,Data!AY27,0)</f>
        <v>0</v>
      </c>
      <c r="BC27" s="6">
        <f>IF(BC$2=Calculation!$G$6,Data!AZ27,0)</f>
        <v>0</v>
      </c>
      <c r="BD27" s="6">
        <f>IF(BD$2=Calculation!$G$6,Data!BA27,0)</f>
        <v>0</v>
      </c>
      <c r="BE27" s="6">
        <f>IF(BE$2=Calculation!$G$6,Data!BB27,0)</f>
        <v>0</v>
      </c>
      <c r="BF27" s="6">
        <f>IF(BF$2=Calculation!$G$6,Data!BC27,0)</f>
        <v>0</v>
      </c>
      <c r="BG27" s="6">
        <f>IF(BG$2=Calculation!$G$6,Data!BD27,0)</f>
        <v>0</v>
      </c>
      <c r="BH27" s="8">
        <f t="shared" si="5"/>
        <v>0</v>
      </c>
      <c r="BI27" s="119">
        <f>IF(Calculation!$H$6="Yes",Data!BE27,0)</f>
        <v>0</v>
      </c>
      <c r="BJ27" s="31">
        <f>IF(BJ$2=Calculation!$L$4,0,0)</f>
        <v>0</v>
      </c>
      <c r="BK27" s="6">
        <f>IF(BK$2=Calculation!$L$4,Data!BV27,0)</f>
        <v>0</v>
      </c>
      <c r="BL27" s="6">
        <f>IF(BL$2=Calculation!$L$4,Data!BW27,0)</f>
        <v>0.001</v>
      </c>
      <c r="BM27" s="6">
        <f>IF(BM$2=Calculation!$L$4,Data!BX27,0)</f>
        <v>0</v>
      </c>
      <c r="BN27" s="6">
        <f>IF(BN$2=Calculation!$L$4,Data!BY27,0)</f>
        <v>0</v>
      </c>
      <c r="BO27" s="22">
        <f t="shared" si="6"/>
        <v>0.001</v>
      </c>
      <c r="BP27" s="25">
        <f>IF(Calculation!$J$6='Reference Data'!BP$2,Data!C27,0)</f>
        <v>0</v>
      </c>
      <c r="BQ27" s="25">
        <f>IF(Calculation!$J$6='Reference Data'!BQ$2,Data!D27,0)</f>
        <v>0</v>
      </c>
      <c r="BR27" s="25">
        <f>IF(Calculation!$J$6='Reference Data'!BR$2,Data!E27,0)</f>
        <v>0</v>
      </c>
      <c r="BS27" s="25">
        <f>IF(Calculation!$J$6='Reference Data'!BS$2,Data!F27,0)</f>
        <v>3.718</v>
      </c>
      <c r="BT27" s="121">
        <f t="shared" si="0"/>
        <v>3.718</v>
      </c>
      <c r="BU27" s="124">
        <f>IF(Calculation!$L$6="Yes",'Reference Data'!BO27*Calculation!$L$5,0)</f>
        <v>0.0005</v>
      </c>
      <c r="BV27" s="124">
        <f>IF(Calculation!$M$6="Yes",IF((Calculation!I31-'Reference Data'!BT27)&gt;0,(Calculation!I31-'Reference Data'!BT27)*Calculation!$M$5,0),0)</f>
        <v>0</v>
      </c>
      <c r="BW27" s="97">
        <f>IF(Calculation!$K$6="Yes",IF((Calculation!I31)&lt;Calculation!J31,(Calculation!I31-Calculation!J31)*Calculation!$K$5,0),0)</f>
        <v>-0.00604440639269388</v>
      </c>
      <c r="BX27" s="127">
        <f>IF(Calculation!$N$5='Reference Data'!$BX$2,'Scaling Calculation'!D30,0)</f>
        <v>0</v>
      </c>
      <c r="BY27" s="3">
        <f>IF(Calculation!$N$5='Reference Data'!$BY$2,'Scaling Calculation'!H30,0)</f>
        <v>0</v>
      </c>
      <c r="BZ27" s="22">
        <f>IF(Calculation!$N$6="Yes",SUM('Reference Data'!BX27:BY27),0)</f>
        <v>0</v>
      </c>
      <c r="CA27" s="25"/>
      <c r="CB27" s="25"/>
      <c r="CC27" s="25"/>
      <c r="CD27" s="25"/>
      <c r="CE27" s="25"/>
      <c r="CF27" s="25"/>
      <c r="CG27" s="25"/>
      <c r="CH27" s="25"/>
      <c r="CI27" s="25"/>
      <c r="CJ27" s="25"/>
      <c r="CK27" s="25"/>
      <c r="CL27" s="25"/>
      <c r="CM27" s="25"/>
      <c r="CN27" s="25"/>
      <c r="CO27" s="25"/>
      <c r="CP27" s="25"/>
      <c r="CQ27" s="25" t="e">
        <f>IF(Calculation!#REF!='Reference Data'!CQ$2,Data!G27,0)</f>
        <v>#REF!</v>
      </c>
      <c r="CR27" s="25" t="e">
        <f>IF(Calculation!#REF!='Reference Data'!CR$2,Data!H27,0)</f>
        <v>#REF!</v>
      </c>
      <c r="CS27" s="25" t="e">
        <f>IF(Calculation!#REF!='Reference Data'!CS$2,Data!I27,0)</f>
        <v>#REF!</v>
      </c>
      <c r="CT27" s="25" t="e">
        <f>IF(Calculation!#REF!='Reference Data'!CT$2,Data!J27,0)</f>
        <v>#REF!</v>
      </c>
      <c r="CU27" s="25" t="e">
        <f>IF(Calculation!#REF!='Reference Data'!CU$2,Data!K27,0)</f>
        <v>#REF!</v>
      </c>
      <c r="CV27" s="25" t="e">
        <f>IF(Calculation!#REF!='Reference Data'!CV$2,Data!L27,0)</f>
        <v>#REF!</v>
      </c>
      <c r="CW27" s="25" t="e">
        <f>IF(Calculation!#REF!='Reference Data'!CW$2,Data!M27,0)</f>
        <v>#REF!</v>
      </c>
      <c r="CX27" s="25" t="e">
        <f>IF(Calculation!#REF!='Reference Data'!CX$2,Data!N27,0)</f>
        <v>#REF!</v>
      </c>
      <c r="CY27" s="25" t="e">
        <f>IF(Calculation!#REF!='Reference Data'!CY$2,Data!O27,0)</f>
        <v>#REF!</v>
      </c>
      <c r="CZ27" s="25" t="e">
        <f>IF(Calculation!#REF!='Reference Data'!CZ$2,Data!P27,0)</f>
        <v>#REF!</v>
      </c>
      <c r="DA27" s="25" t="e">
        <f>IF(Calculation!#REF!='Reference Data'!DA$2,Data!Q27,0)</f>
        <v>#REF!</v>
      </c>
      <c r="DB27" s="25" t="e">
        <f>IF(Calculation!#REF!='Reference Data'!DB$2,Data!R27,0)</f>
        <v>#REF!</v>
      </c>
      <c r="DC27" s="25" t="e">
        <f>IF(Calculation!#REF!='Reference Data'!DC$2,Data!S27,0)</f>
        <v>#REF!</v>
      </c>
      <c r="DD27" s="25" t="e">
        <f>IF(Calculation!#REF!='Reference Data'!DD$2,Data!T27,0)</f>
        <v>#REF!</v>
      </c>
      <c r="DE27" s="25" t="e">
        <f>IF(Calculation!#REF!='Reference Data'!DE$2,Data!U27,0)</f>
        <v>#REF!</v>
      </c>
      <c r="DF27" s="30" t="e">
        <f t="shared" si="7"/>
        <v>#REF!</v>
      </c>
    </row>
    <row r="28" spans="1:110" ht="15">
      <c r="A28" s="15">
        <v>10079</v>
      </c>
      <c r="B28" s="48" t="s">
        <v>35</v>
      </c>
      <c r="C28" s="24">
        <f>IF(Calculation!$C$6='Reference Data'!C$2,Data!G28,0)</f>
        <v>0</v>
      </c>
      <c r="D28" s="25">
        <f>IF(Calculation!$C$6='Reference Data'!D$2,Data!H28,0)</f>
        <v>0</v>
      </c>
      <c r="E28" s="25">
        <f>IF(Calculation!$C$6='Reference Data'!E$2,Data!I28,0)</f>
        <v>84.35545456621004</v>
      </c>
      <c r="F28" s="25">
        <f>IF(Calculation!$C$6='Reference Data'!F$2,Data!J28,0)</f>
        <v>0</v>
      </c>
      <c r="G28" s="25">
        <f>IF(Calculation!$C$6='Reference Data'!G$2,Data!K28,0)</f>
        <v>0</v>
      </c>
      <c r="H28" s="25">
        <f>IF(Calculation!$C$6='Reference Data'!H$2,Data!L28,0)</f>
        <v>0</v>
      </c>
      <c r="I28" s="25">
        <f>IF(Calculation!$C$6='Reference Data'!I$2,Data!M28,0)</f>
        <v>0</v>
      </c>
      <c r="J28" s="25">
        <f>IF(Calculation!$C$6='Reference Data'!J$2,Data!N28,0)</f>
        <v>0</v>
      </c>
      <c r="K28" s="25">
        <f>IF(Calculation!$C$6='Reference Data'!K$2,Data!O28,0)</f>
        <v>0</v>
      </c>
      <c r="L28" s="25">
        <f>IF(Calculation!$C$6='Reference Data'!L$2,Data!P28,0)</f>
        <v>0</v>
      </c>
      <c r="M28" s="25">
        <f>IF(Calculation!$C$6='Reference Data'!M$2,Data!Q28,0)</f>
        <v>0</v>
      </c>
      <c r="N28" s="25">
        <f>IF(Calculation!$C$6='Reference Data'!N$2,Data!R28,0)</f>
        <v>0</v>
      </c>
      <c r="O28" s="25">
        <f>IF(Calculation!$C$6='Reference Data'!O$2,Data!S28,0)</f>
        <v>0</v>
      </c>
      <c r="P28" s="25">
        <f>IF(Calculation!$C$6='Reference Data'!P$2,Data!T28,0)</f>
        <v>0</v>
      </c>
      <c r="Q28" s="25">
        <f>IF(Calculation!$C$6='Reference Data'!Q$2,Data!U28,0)</f>
        <v>0</v>
      </c>
      <c r="R28" s="30">
        <f t="shared" si="1"/>
        <v>84.35545456621004</v>
      </c>
      <c r="S28" s="31">
        <f>IF(S$2=Calculation!$D$6,Data!V28,0)</f>
        <v>0</v>
      </c>
      <c r="T28" s="6">
        <f>IF(T$2=Calculation!$D$6,Data!W28,0)</f>
        <v>0</v>
      </c>
      <c r="U28" s="6">
        <f>IF(U$2=Calculation!$D$6,Data!X28,0)</f>
        <v>0</v>
      </c>
      <c r="V28" s="6">
        <f>IF(V$2=Calculation!$D$6,Data!Y28,0)</f>
        <v>0</v>
      </c>
      <c r="W28" s="6">
        <f>IF(W$2=Calculation!$D$6,Data!Z28,0)</f>
        <v>0</v>
      </c>
      <c r="X28" s="6">
        <f>IF(X$2=Calculation!$D$6,Data!AA28,0)</f>
        <v>0</v>
      </c>
      <c r="Y28" s="6">
        <f>IF(Y$2=Calculation!$D$6,Data!AB28,0)</f>
        <v>0</v>
      </c>
      <c r="Z28" s="6">
        <f>IF(Z$2=Calculation!$D$6,Data!AC28,0)</f>
        <v>0</v>
      </c>
      <c r="AA28" s="6">
        <f>IF(AA$2=Calculation!$D$6,Data!AD28,0)</f>
        <v>0</v>
      </c>
      <c r="AB28" s="6">
        <f>IF(AB$2=Calculation!$D$6,Data!AE28,0)</f>
        <v>0</v>
      </c>
      <c r="AC28" s="6">
        <f>IF(AC$2=Calculation!$D$6,Data!AF28,0)</f>
        <v>0</v>
      </c>
      <c r="AD28" s="6">
        <f>IF(AD$2=Calculation!$D$6,Data!AG28,0)</f>
        <v>0</v>
      </c>
      <c r="AE28" s="6">
        <f>IF(AE$2=Calculation!$D$6,Data!AH28,0)</f>
        <v>0</v>
      </c>
      <c r="AF28" s="6">
        <f>IF(AF$2=Calculation!$D$6,Data!AI28,0)</f>
        <v>0</v>
      </c>
      <c r="AG28" s="8">
        <f t="shared" si="2"/>
        <v>0</v>
      </c>
      <c r="AH28" s="31">
        <f>IF(AH$2=Calculation!$E$6,0,0)</f>
        <v>0</v>
      </c>
      <c r="AI28" s="6">
        <f>IF(AI$2=Calculation!$E$6,Data!AJ28,0)</f>
        <v>0</v>
      </c>
      <c r="AJ28" s="6">
        <f>IF(AJ$2=Calculation!$E$6,Data!AK28,0)</f>
        <v>2.9414383561643835</v>
      </c>
      <c r="AK28" s="6">
        <f>IF(AK$2=Calculation!$E$6,Data!AL28,0)</f>
        <v>0</v>
      </c>
      <c r="AL28" s="6">
        <f>IF(AL$2=Calculation!$E$6,Data!AM28,0)</f>
        <v>0</v>
      </c>
      <c r="AM28" s="6">
        <f>IF(AM$2=Calculation!$E$6,Data!AN28,0)</f>
        <v>0</v>
      </c>
      <c r="AN28" s="6">
        <f>IF(AN$2=Calculation!$E$6,Data!AO28,0)</f>
        <v>0</v>
      </c>
      <c r="AO28" s="6">
        <f>IF(AO$2=Calculation!$E$6,Data!AP28,0)</f>
        <v>0</v>
      </c>
      <c r="AP28" s="8">
        <f t="shared" si="3"/>
        <v>2.9414383561643835</v>
      </c>
      <c r="AQ28" s="31">
        <f>IF(AQ$2=Calculation!$F$6,0,0)</f>
        <v>0</v>
      </c>
      <c r="AR28" s="6">
        <f>IF(AR$2=Calculation!$F$6,Data!AQ28,0)</f>
        <v>0</v>
      </c>
      <c r="AS28" s="6">
        <f>IF(AS$2=Calculation!$F$6,Data!AR28,0)</f>
        <v>0</v>
      </c>
      <c r="AT28" s="6">
        <f>IF(AT$2=Calculation!$F$6,Data!AS28,0)</f>
        <v>0</v>
      </c>
      <c r="AU28" s="6">
        <f>IF(AU$2=Calculation!$F$6,Data!AT28,0)</f>
        <v>0</v>
      </c>
      <c r="AV28" s="6">
        <f>IF(AV$2=Calculation!$F$6,Data!AU28,0)</f>
        <v>0</v>
      </c>
      <c r="AW28" s="6">
        <f>IF(AW$2=Calculation!$F$6,Data!AV28,0)</f>
        <v>0</v>
      </c>
      <c r="AX28" s="6">
        <f>IF(AX$2=Calculation!$F$6,Data!AW28,0)</f>
        <v>0</v>
      </c>
      <c r="AY28" s="8">
        <f t="shared" si="4"/>
        <v>0</v>
      </c>
      <c r="AZ28" s="31">
        <f>IF(AZ$2=Calculation!$G$6,0,0)</f>
        <v>0</v>
      </c>
      <c r="BA28" s="6">
        <f>IF(BA$2=Calculation!$G$6,Data!AX28,0)</f>
        <v>0</v>
      </c>
      <c r="BB28" s="6">
        <f>IF(BB$2=Calculation!$G$6,Data!AY28,0)</f>
        <v>4.015296803652968</v>
      </c>
      <c r="BC28" s="6">
        <f>IF(BC$2=Calculation!$G$6,Data!AZ28,0)</f>
        <v>0</v>
      </c>
      <c r="BD28" s="6">
        <f>IF(BD$2=Calculation!$G$6,Data!BA28,0)</f>
        <v>0</v>
      </c>
      <c r="BE28" s="6">
        <f>IF(BE$2=Calculation!$G$6,Data!BB28,0)</f>
        <v>0</v>
      </c>
      <c r="BF28" s="6">
        <f>IF(BF$2=Calculation!$G$6,Data!BC28,0)</f>
        <v>0</v>
      </c>
      <c r="BG28" s="6">
        <f>IF(BG$2=Calculation!$G$6,Data!BD28,0)</f>
        <v>0</v>
      </c>
      <c r="BH28" s="8">
        <f t="shared" si="5"/>
        <v>4.015296803652968</v>
      </c>
      <c r="BI28" s="119">
        <f>IF(Calculation!$H$6="Yes",Data!BE28,0)</f>
        <v>0</v>
      </c>
      <c r="BJ28" s="31">
        <f>IF(BJ$2=Calculation!$L$4,0,0)</f>
        <v>0</v>
      </c>
      <c r="BK28" s="6">
        <f>IF(BK$2=Calculation!$L$4,Data!BV28,0)</f>
        <v>0</v>
      </c>
      <c r="BL28" s="6">
        <f>IF(BL$2=Calculation!$L$4,Data!BW28,0)</f>
        <v>0</v>
      </c>
      <c r="BM28" s="6">
        <f>IF(BM$2=Calculation!$L$4,Data!BX28,0)</f>
        <v>0</v>
      </c>
      <c r="BN28" s="6">
        <f>IF(BN$2=Calculation!$L$4,Data!BY28,0)</f>
        <v>0</v>
      </c>
      <c r="BO28" s="22">
        <f t="shared" si="6"/>
        <v>0</v>
      </c>
      <c r="BP28" s="25">
        <f>IF(Calculation!$J$6='Reference Data'!BP$2,Data!C28,0)</f>
        <v>0</v>
      </c>
      <c r="BQ28" s="25">
        <f>IF(Calculation!$J$6='Reference Data'!BQ$2,Data!D28,0)</f>
        <v>0</v>
      </c>
      <c r="BR28" s="25">
        <f>IF(Calculation!$J$6='Reference Data'!BR$2,Data!E28,0)</f>
        <v>0</v>
      </c>
      <c r="BS28" s="25">
        <f>IF(Calculation!$J$6='Reference Data'!BS$2,Data!F28,0)</f>
        <v>88.179</v>
      </c>
      <c r="BT28" s="121">
        <f t="shared" si="0"/>
        <v>88.179</v>
      </c>
      <c r="BU28" s="124">
        <f>IF(Calculation!$L$6="Yes",'Reference Data'!BO28*Calculation!$L$5,0)</f>
        <v>0</v>
      </c>
      <c r="BV28" s="124">
        <f>IF(Calculation!$M$6="Yes",IF((Calculation!I32-'Reference Data'!BT28)&gt;0,(Calculation!I32-'Reference Data'!BT28)*Calculation!$M$5,0),0)</f>
        <v>0</v>
      </c>
      <c r="BW28" s="97">
        <f>IF(Calculation!$K$6="Yes",IF((Calculation!I32)&lt;Calculation!J32,(Calculation!I32-Calculation!J32)*Calculation!$K$5,0),0)</f>
        <v>-10.780280593607316</v>
      </c>
      <c r="BX28" s="127">
        <f>IF(Calculation!$N$5='Reference Data'!$BX$2,'Scaling Calculation'!D31,0)</f>
        <v>0</v>
      </c>
      <c r="BY28" s="3">
        <f>IF(Calculation!$N$5='Reference Data'!$BY$2,'Scaling Calculation'!H31,0)</f>
        <v>0</v>
      </c>
      <c r="BZ28" s="22">
        <f>IF(Calculation!$N$6="Yes",SUM('Reference Data'!BX28:BY28),0)</f>
        <v>0</v>
      </c>
      <c r="CA28" s="25"/>
      <c r="CB28" s="25"/>
      <c r="CC28" s="25"/>
      <c r="CD28" s="25"/>
      <c r="CE28" s="25"/>
      <c r="CF28" s="25"/>
      <c r="CG28" s="25"/>
      <c r="CH28" s="25"/>
      <c r="CI28" s="25"/>
      <c r="CJ28" s="25"/>
      <c r="CK28" s="25"/>
      <c r="CL28" s="25"/>
      <c r="CM28" s="25"/>
      <c r="CN28" s="25"/>
      <c r="CO28" s="25"/>
      <c r="CP28" s="25"/>
      <c r="CQ28" s="25" t="e">
        <f>IF(Calculation!#REF!='Reference Data'!CQ$2,Data!G28,0)</f>
        <v>#REF!</v>
      </c>
      <c r="CR28" s="25" t="e">
        <f>IF(Calculation!#REF!='Reference Data'!CR$2,Data!H28,0)</f>
        <v>#REF!</v>
      </c>
      <c r="CS28" s="25" t="e">
        <f>IF(Calculation!#REF!='Reference Data'!CS$2,Data!I28,0)</f>
        <v>#REF!</v>
      </c>
      <c r="CT28" s="25" t="e">
        <f>IF(Calculation!#REF!='Reference Data'!CT$2,Data!J28,0)</f>
        <v>#REF!</v>
      </c>
      <c r="CU28" s="25" t="e">
        <f>IF(Calculation!#REF!='Reference Data'!CU$2,Data!K28,0)</f>
        <v>#REF!</v>
      </c>
      <c r="CV28" s="25" t="e">
        <f>IF(Calculation!#REF!='Reference Data'!CV$2,Data!L28,0)</f>
        <v>#REF!</v>
      </c>
      <c r="CW28" s="25" t="e">
        <f>IF(Calculation!#REF!='Reference Data'!CW$2,Data!M28,0)</f>
        <v>#REF!</v>
      </c>
      <c r="CX28" s="25" t="e">
        <f>IF(Calculation!#REF!='Reference Data'!CX$2,Data!N28,0)</f>
        <v>#REF!</v>
      </c>
      <c r="CY28" s="25" t="e">
        <f>IF(Calculation!#REF!='Reference Data'!CY$2,Data!O28,0)</f>
        <v>#REF!</v>
      </c>
      <c r="CZ28" s="25" t="e">
        <f>IF(Calculation!#REF!='Reference Data'!CZ$2,Data!P28,0)</f>
        <v>#REF!</v>
      </c>
      <c r="DA28" s="25" t="e">
        <f>IF(Calculation!#REF!='Reference Data'!DA$2,Data!Q28,0)</f>
        <v>#REF!</v>
      </c>
      <c r="DB28" s="25" t="e">
        <f>IF(Calculation!#REF!='Reference Data'!DB$2,Data!R28,0)</f>
        <v>#REF!</v>
      </c>
      <c r="DC28" s="25" t="e">
        <f>IF(Calculation!#REF!='Reference Data'!DC$2,Data!S28,0)</f>
        <v>#REF!</v>
      </c>
      <c r="DD28" s="25" t="e">
        <f>IF(Calculation!#REF!='Reference Data'!DD$2,Data!T28,0)</f>
        <v>#REF!</v>
      </c>
      <c r="DE28" s="25" t="e">
        <f>IF(Calculation!#REF!='Reference Data'!DE$2,Data!U28,0)</f>
        <v>#REF!</v>
      </c>
      <c r="DF28" s="30" t="e">
        <f t="shared" si="7"/>
        <v>#REF!</v>
      </c>
    </row>
    <row r="29" spans="1:110" ht="15">
      <c r="A29" s="15">
        <v>10080</v>
      </c>
      <c r="B29" s="48" t="s">
        <v>36</v>
      </c>
      <c r="C29" s="24">
        <f>IF(Calculation!$C$6='Reference Data'!C$2,Data!G29,0)</f>
        <v>0</v>
      </c>
      <c r="D29" s="25">
        <f>IF(Calculation!$C$6='Reference Data'!D$2,Data!H29,0)</f>
        <v>0</v>
      </c>
      <c r="E29" s="25">
        <f>IF(Calculation!$C$6='Reference Data'!E$2,Data!I29,0)</f>
        <v>6.603685616438357</v>
      </c>
      <c r="F29" s="25">
        <f>IF(Calculation!$C$6='Reference Data'!F$2,Data!J29,0)</f>
        <v>0</v>
      </c>
      <c r="G29" s="25">
        <f>IF(Calculation!$C$6='Reference Data'!G$2,Data!K29,0)</f>
        <v>0</v>
      </c>
      <c r="H29" s="25">
        <f>IF(Calculation!$C$6='Reference Data'!H$2,Data!L29,0)</f>
        <v>0</v>
      </c>
      <c r="I29" s="25">
        <f>IF(Calculation!$C$6='Reference Data'!I$2,Data!M29,0)</f>
        <v>0</v>
      </c>
      <c r="J29" s="25">
        <f>IF(Calculation!$C$6='Reference Data'!J$2,Data!N29,0)</f>
        <v>0</v>
      </c>
      <c r="K29" s="25">
        <f>IF(Calculation!$C$6='Reference Data'!K$2,Data!O29,0)</f>
        <v>0</v>
      </c>
      <c r="L29" s="25">
        <f>IF(Calculation!$C$6='Reference Data'!L$2,Data!P29,0)</f>
        <v>0</v>
      </c>
      <c r="M29" s="25">
        <f>IF(Calculation!$C$6='Reference Data'!M$2,Data!Q29,0)</f>
        <v>0</v>
      </c>
      <c r="N29" s="25">
        <f>IF(Calculation!$C$6='Reference Data'!N$2,Data!R29,0)</f>
        <v>0</v>
      </c>
      <c r="O29" s="25">
        <f>IF(Calculation!$C$6='Reference Data'!O$2,Data!S29,0)</f>
        <v>0</v>
      </c>
      <c r="P29" s="25">
        <f>IF(Calculation!$C$6='Reference Data'!P$2,Data!T29,0)</f>
        <v>0</v>
      </c>
      <c r="Q29" s="25">
        <f>IF(Calculation!$C$6='Reference Data'!Q$2,Data!U29,0)</f>
        <v>0</v>
      </c>
      <c r="R29" s="30">
        <f t="shared" si="1"/>
        <v>6.603685616438357</v>
      </c>
      <c r="S29" s="31">
        <f>IF(S$2=Calculation!$D$6,Data!V29,0)</f>
        <v>0</v>
      </c>
      <c r="T29" s="6">
        <f>IF(T$2=Calculation!$D$6,Data!W29,0)</f>
        <v>0</v>
      </c>
      <c r="U29" s="6">
        <f>IF(U$2=Calculation!$D$6,Data!X29,0)</f>
        <v>0</v>
      </c>
      <c r="V29" s="6">
        <f>IF(V$2=Calculation!$D$6,Data!Y29,0)</f>
        <v>0</v>
      </c>
      <c r="W29" s="6">
        <f>IF(W$2=Calculation!$D$6,Data!Z29,0)</f>
        <v>0</v>
      </c>
      <c r="X29" s="6">
        <f>IF(X$2=Calculation!$D$6,Data!AA29,0)</f>
        <v>0</v>
      </c>
      <c r="Y29" s="6">
        <f>IF(Y$2=Calculation!$D$6,Data!AB29,0)</f>
        <v>0</v>
      </c>
      <c r="Z29" s="6">
        <f>IF(Z$2=Calculation!$D$6,Data!AC29,0)</f>
        <v>0</v>
      </c>
      <c r="AA29" s="6">
        <f>IF(AA$2=Calculation!$D$6,Data!AD29,0)</f>
        <v>0</v>
      </c>
      <c r="AB29" s="6">
        <f>IF(AB$2=Calculation!$D$6,Data!AE29,0)</f>
        <v>0</v>
      </c>
      <c r="AC29" s="6">
        <f>IF(AC$2=Calculation!$D$6,Data!AF29,0)</f>
        <v>0</v>
      </c>
      <c r="AD29" s="6">
        <f>IF(AD$2=Calculation!$D$6,Data!AG29,0)</f>
        <v>0</v>
      </c>
      <c r="AE29" s="6">
        <f>IF(AE$2=Calculation!$D$6,Data!AH29,0)</f>
        <v>0</v>
      </c>
      <c r="AF29" s="6">
        <f>IF(AF$2=Calculation!$D$6,Data!AI29,0)</f>
        <v>0</v>
      </c>
      <c r="AG29" s="8">
        <f t="shared" si="2"/>
        <v>0</v>
      </c>
      <c r="AH29" s="31">
        <f>IF(AH$2=Calculation!$E$6,0,0)</f>
        <v>0</v>
      </c>
      <c r="AI29" s="6">
        <f>IF(AI$2=Calculation!$E$6,Data!AJ29,0)</f>
        <v>0</v>
      </c>
      <c r="AJ29" s="6">
        <f>IF(AJ$2=Calculation!$E$6,Data!AK29,0)</f>
        <v>0</v>
      </c>
      <c r="AK29" s="6">
        <f>IF(AK$2=Calculation!$E$6,Data!AL29,0)</f>
        <v>0</v>
      </c>
      <c r="AL29" s="6">
        <f>IF(AL$2=Calculation!$E$6,Data!AM29,0)</f>
        <v>0</v>
      </c>
      <c r="AM29" s="6">
        <f>IF(AM$2=Calculation!$E$6,Data!AN29,0)</f>
        <v>0</v>
      </c>
      <c r="AN29" s="6">
        <f>IF(AN$2=Calculation!$E$6,Data!AO29,0)</f>
        <v>0</v>
      </c>
      <c r="AO29" s="6">
        <f>IF(AO$2=Calculation!$E$6,Data!AP29,0)</f>
        <v>0</v>
      </c>
      <c r="AP29" s="8">
        <f t="shared" si="3"/>
        <v>0</v>
      </c>
      <c r="AQ29" s="31">
        <f>IF(AQ$2=Calculation!$F$6,0,0)</f>
        <v>0</v>
      </c>
      <c r="AR29" s="6">
        <f>IF(AR$2=Calculation!$F$6,Data!AQ29,0)</f>
        <v>0</v>
      </c>
      <c r="AS29" s="6">
        <f>IF(AS$2=Calculation!$F$6,Data!AR29,0)</f>
        <v>0</v>
      </c>
      <c r="AT29" s="6">
        <f>IF(AT$2=Calculation!$F$6,Data!AS29,0)</f>
        <v>0</v>
      </c>
      <c r="AU29" s="6">
        <f>IF(AU$2=Calculation!$F$6,Data!AT29,0)</f>
        <v>0</v>
      </c>
      <c r="AV29" s="6">
        <f>IF(AV$2=Calculation!$F$6,Data!AU29,0)</f>
        <v>0</v>
      </c>
      <c r="AW29" s="6">
        <f>IF(AW$2=Calculation!$F$6,Data!AV29,0)</f>
        <v>0</v>
      </c>
      <c r="AX29" s="6">
        <f>IF(AX$2=Calculation!$F$6,Data!AW29,0)</f>
        <v>0</v>
      </c>
      <c r="AY29" s="8">
        <f t="shared" si="4"/>
        <v>0</v>
      </c>
      <c r="AZ29" s="31">
        <f>IF(AZ$2=Calculation!$G$6,0,0)</f>
        <v>0</v>
      </c>
      <c r="BA29" s="6">
        <f>IF(BA$2=Calculation!$G$6,Data!AX29,0)</f>
        <v>0</v>
      </c>
      <c r="BB29" s="6">
        <f>IF(BB$2=Calculation!$G$6,Data!AY29,0)</f>
        <v>0</v>
      </c>
      <c r="BC29" s="6">
        <f>IF(BC$2=Calculation!$G$6,Data!AZ29,0)</f>
        <v>0</v>
      </c>
      <c r="BD29" s="6">
        <f>IF(BD$2=Calculation!$G$6,Data!BA29,0)</f>
        <v>0</v>
      </c>
      <c r="BE29" s="6">
        <f>IF(BE$2=Calculation!$G$6,Data!BB29,0)</f>
        <v>0</v>
      </c>
      <c r="BF29" s="6">
        <f>IF(BF$2=Calculation!$G$6,Data!BC29,0)</f>
        <v>0</v>
      </c>
      <c r="BG29" s="6">
        <f>IF(BG$2=Calculation!$G$6,Data!BD29,0)</f>
        <v>0</v>
      </c>
      <c r="BH29" s="8">
        <f t="shared" si="5"/>
        <v>0</v>
      </c>
      <c r="BI29" s="119">
        <f>IF(Calculation!$H$6="Yes",Data!BE29,0)</f>
        <v>0</v>
      </c>
      <c r="BJ29" s="31">
        <f>IF(BJ$2=Calculation!$L$4,0,0)</f>
        <v>0</v>
      </c>
      <c r="BK29" s="6">
        <f>IF(BK$2=Calculation!$L$4,Data!BV29,0)</f>
        <v>0</v>
      </c>
      <c r="BL29" s="6">
        <f>IF(BL$2=Calculation!$L$4,Data!BW29,0)</f>
        <v>0</v>
      </c>
      <c r="BM29" s="6">
        <f>IF(BM$2=Calculation!$L$4,Data!BX29,0)</f>
        <v>0</v>
      </c>
      <c r="BN29" s="6">
        <f>IF(BN$2=Calculation!$L$4,Data!BY29,0)</f>
        <v>0</v>
      </c>
      <c r="BO29" s="22">
        <f t="shared" si="6"/>
        <v>0</v>
      </c>
      <c r="BP29" s="25">
        <f>IF(Calculation!$J$6='Reference Data'!BP$2,Data!C29,0)</f>
        <v>0</v>
      </c>
      <c r="BQ29" s="25">
        <f>IF(Calculation!$J$6='Reference Data'!BQ$2,Data!D29,0)</f>
        <v>0</v>
      </c>
      <c r="BR29" s="25">
        <f>IF(Calculation!$J$6='Reference Data'!BR$2,Data!E29,0)</f>
        <v>0</v>
      </c>
      <c r="BS29" s="25">
        <f>IF(Calculation!$J$6='Reference Data'!BS$2,Data!F29,0)</f>
        <v>7.437</v>
      </c>
      <c r="BT29" s="121">
        <f t="shared" si="0"/>
        <v>7.437</v>
      </c>
      <c r="BU29" s="124">
        <f>IF(Calculation!$L$6="Yes",'Reference Data'!BO29*Calculation!$L$5,0)</f>
        <v>0</v>
      </c>
      <c r="BV29" s="124">
        <f>IF(Calculation!$M$6="Yes",IF((Calculation!I33-'Reference Data'!BT29)&gt;0,(Calculation!I33-'Reference Data'!BT29)*Calculation!$M$5,0),0)</f>
        <v>0</v>
      </c>
      <c r="BW29" s="97">
        <f>IF(Calculation!$K$6="Yes",IF((Calculation!I33)&lt;Calculation!J33,(Calculation!I33-Calculation!J33)*Calculation!$K$5,0),0)</f>
        <v>-0.8333143835616434</v>
      </c>
      <c r="BX29" s="127">
        <f>IF(Calculation!$N$5='Reference Data'!$BX$2,'Scaling Calculation'!D32,0)</f>
        <v>0</v>
      </c>
      <c r="BY29" s="3">
        <f>IF(Calculation!$N$5='Reference Data'!$BY$2,'Scaling Calculation'!H32,0)</f>
        <v>0</v>
      </c>
      <c r="BZ29" s="22">
        <f>IF(Calculation!$N$6="Yes",SUM('Reference Data'!BX29:BY29),0)</f>
        <v>0</v>
      </c>
      <c r="CA29" s="25"/>
      <c r="CB29" s="25"/>
      <c r="CC29" s="25"/>
      <c r="CD29" s="25"/>
      <c r="CE29" s="25"/>
      <c r="CF29" s="25"/>
      <c r="CG29" s="25"/>
      <c r="CH29" s="25"/>
      <c r="CI29" s="25"/>
      <c r="CJ29" s="25"/>
      <c r="CK29" s="25"/>
      <c r="CL29" s="25"/>
      <c r="CM29" s="25"/>
      <c r="CN29" s="25"/>
      <c r="CO29" s="25"/>
      <c r="CP29" s="25"/>
      <c r="CQ29" s="25" t="e">
        <f>IF(Calculation!#REF!='Reference Data'!CQ$2,Data!G29,0)</f>
        <v>#REF!</v>
      </c>
      <c r="CR29" s="25" t="e">
        <f>IF(Calculation!#REF!='Reference Data'!CR$2,Data!H29,0)</f>
        <v>#REF!</v>
      </c>
      <c r="CS29" s="25" t="e">
        <f>IF(Calculation!#REF!='Reference Data'!CS$2,Data!I29,0)</f>
        <v>#REF!</v>
      </c>
      <c r="CT29" s="25" t="e">
        <f>IF(Calculation!#REF!='Reference Data'!CT$2,Data!J29,0)</f>
        <v>#REF!</v>
      </c>
      <c r="CU29" s="25" t="e">
        <f>IF(Calculation!#REF!='Reference Data'!CU$2,Data!K29,0)</f>
        <v>#REF!</v>
      </c>
      <c r="CV29" s="25" t="e">
        <f>IF(Calculation!#REF!='Reference Data'!CV$2,Data!L29,0)</f>
        <v>#REF!</v>
      </c>
      <c r="CW29" s="25" t="e">
        <f>IF(Calculation!#REF!='Reference Data'!CW$2,Data!M29,0)</f>
        <v>#REF!</v>
      </c>
      <c r="CX29" s="25" t="e">
        <f>IF(Calculation!#REF!='Reference Data'!CX$2,Data!N29,0)</f>
        <v>#REF!</v>
      </c>
      <c r="CY29" s="25" t="e">
        <f>IF(Calculation!#REF!='Reference Data'!CY$2,Data!O29,0)</f>
        <v>#REF!</v>
      </c>
      <c r="CZ29" s="25" t="e">
        <f>IF(Calculation!#REF!='Reference Data'!CZ$2,Data!P29,0)</f>
        <v>#REF!</v>
      </c>
      <c r="DA29" s="25" t="e">
        <f>IF(Calculation!#REF!='Reference Data'!DA$2,Data!Q29,0)</f>
        <v>#REF!</v>
      </c>
      <c r="DB29" s="25" t="e">
        <f>IF(Calculation!#REF!='Reference Data'!DB$2,Data!R29,0)</f>
        <v>#REF!</v>
      </c>
      <c r="DC29" s="25" t="e">
        <f>IF(Calculation!#REF!='Reference Data'!DC$2,Data!S29,0)</f>
        <v>#REF!</v>
      </c>
      <c r="DD29" s="25" t="e">
        <f>IF(Calculation!#REF!='Reference Data'!DD$2,Data!T29,0)</f>
        <v>#REF!</v>
      </c>
      <c r="DE29" s="25" t="e">
        <f>IF(Calculation!#REF!='Reference Data'!DE$2,Data!U29,0)</f>
        <v>#REF!</v>
      </c>
      <c r="DF29" s="30" t="e">
        <f t="shared" si="7"/>
        <v>#REF!</v>
      </c>
    </row>
    <row r="30" spans="1:110" ht="15">
      <c r="A30" s="15">
        <v>10081</v>
      </c>
      <c r="B30" s="48" t="s">
        <v>37</v>
      </c>
      <c r="C30" s="24">
        <f>IF(Calculation!$C$6='Reference Data'!C$2,Data!G30,0)</f>
        <v>0</v>
      </c>
      <c r="D30" s="25">
        <f>IF(Calculation!$C$6='Reference Data'!D$2,Data!H30,0)</f>
        <v>0</v>
      </c>
      <c r="E30" s="25">
        <f>IF(Calculation!$C$6='Reference Data'!E$2,Data!I30,0)</f>
        <v>12.051348630136983</v>
      </c>
      <c r="F30" s="25">
        <f>IF(Calculation!$C$6='Reference Data'!F$2,Data!J30,0)</f>
        <v>0</v>
      </c>
      <c r="G30" s="25">
        <f>IF(Calculation!$C$6='Reference Data'!G$2,Data!K30,0)</f>
        <v>0</v>
      </c>
      <c r="H30" s="25">
        <f>IF(Calculation!$C$6='Reference Data'!H$2,Data!L30,0)</f>
        <v>0</v>
      </c>
      <c r="I30" s="25">
        <f>IF(Calculation!$C$6='Reference Data'!I$2,Data!M30,0)</f>
        <v>0</v>
      </c>
      <c r="J30" s="25">
        <f>IF(Calculation!$C$6='Reference Data'!J$2,Data!N30,0)</f>
        <v>0</v>
      </c>
      <c r="K30" s="25">
        <f>IF(Calculation!$C$6='Reference Data'!K$2,Data!O30,0)</f>
        <v>0</v>
      </c>
      <c r="L30" s="25">
        <f>IF(Calculation!$C$6='Reference Data'!L$2,Data!P30,0)</f>
        <v>0</v>
      </c>
      <c r="M30" s="25">
        <f>IF(Calculation!$C$6='Reference Data'!M$2,Data!Q30,0)</f>
        <v>0</v>
      </c>
      <c r="N30" s="25">
        <f>IF(Calculation!$C$6='Reference Data'!N$2,Data!R30,0)</f>
        <v>0</v>
      </c>
      <c r="O30" s="25">
        <f>IF(Calculation!$C$6='Reference Data'!O$2,Data!S30,0)</f>
        <v>0</v>
      </c>
      <c r="P30" s="25">
        <f>IF(Calculation!$C$6='Reference Data'!P$2,Data!T30,0)</f>
        <v>0</v>
      </c>
      <c r="Q30" s="25">
        <f>IF(Calculation!$C$6='Reference Data'!Q$2,Data!U30,0)</f>
        <v>0</v>
      </c>
      <c r="R30" s="30">
        <f t="shared" si="1"/>
        <v>12.051348630136983</v>
      </c>
      <c r="S30" s="31">
        <f>IF(S$2=Calculation!$D$6,Data!V30,0)</f>
        <v>0</v>
      </c>
      <c r="T30" s="6">
        <f>IF(T$2=Calculation!$D$6,Data!W30,0)</f>
        <v>0</v>
      </c>
      <c r="U30" s="6">
        <f>IF(U$2=Calculation!$D$6,Data!X30,0)</f>
        <v>0</v>
      </c>
      <c r="V30" s="6">
        <f>IF(V$2=Calculation!$D$6,Data!Y30,0)</f>
        <v>0</v>
      </c>
      <c r="W30" s="6">
        <f>IF(W$2=Calculation!$D$6,Data!Z30,0)</f>
        <v>0</v>
      </c>
      <c r="X30" s="6">
        <f>IF(X$2=Calculation!$D$6,Data!AA30,0)</f>
        <v>0</v>
      </c>
      <c r="Y30" s="6">
        <f>IF(Y$2=Calculation!$D$6,Data!AB30,0)</f>
        <v>0</v>
      </c>
      <c r="Z30" s="6">
        <f>IF(Z$2=Calculation!$D$6,Data!AC30,0)</f>
        <v>0</v>
      </c>
      <c r="AA30" s="6">
        <f>IF(AA$2=Calculation!$D$6,Data!AD30,0)</f>
        <v>0</v>
      </c>
      <c r="AB30" s="6">
        <f>IF(AB$2=Calculation!$D$6,Data!AE30,0)</f>
        <v>0</v>
      </c>
      <c r="AC30" s="6">
        <f>IF(AC$2=Calculation!$D$6,Data!AF30,0)</f>
        <v>0</v>
      </c>
      <c r="AD30" s="6">
        <f>IF(AD$2=Calculation!$D$6,Data!AG30,0)</f>
        <v>0</v>
      </c>
      <c r="AE30" s="6">
        <f>IF(AE$2=Calculation!$D$6,Data!AH30,0)</f>
        <v>0</v>
      </c>
      <c r="AF30" s="6">
        <f>IF(AF$2=Calculation!$D$6,Data!AI30,0)</f>
        <v>0</v>
      </c>
      <c r="AG30" s="8">
        <f t="shared" si="2"/>
        <v>0</v>
      </c>
      <c r="AH30" s="31">
        <f>IF(AH$2=Calculation!$E$6,0,0)</f>
        <v>0</v>
      </c>
      <c r="AI30" s="6">
        <f>IF(AI$2=Calculation!$E$6,Data!AJ30,0)</f>
        <v>0</v>
      </c>
      <c r="AJ30" s="6">
        <f>IF(AJ$2=Calculation!$E$6,Data!AK30,0)</f>
        <v>2.9414383561643835</v>
      </c>
      <c r="AK30" s="6">
        <f>IF(AK$2=Calculation!$E$6,Data!AL30,0)</f>
        <v>0</v>
      </c>
      <c r="AL30" s="6">
        <f>IF(AL$2=Calculation!$E$6,Data!AM30,0)</f>
        <v>0</v>
      </c>
      <c r="AM30" s="6">
        <f>IF(AM$2=Calculation!$E$6,Data!AN30,0)</f>
        <v>0</v>
      </c>
      <c r="AN30" s="6">
        <f>IF(AN$2=Calculation!$E$6,Data!AO30,0)</f>
        <v>0</v>
      </c>
      <c r="AO30" s="6">
        <f>IF(AO$2=Calculation!$E$6,Data!AP30,0)</f>
        <v>0</v>
      </c>
      <c r="AP30" s="8">
        <f t="shared" si="3"/>
        <v>2.9414383561643835</v>
      </c>
      <c r="AQ30" s="31">
        <f>IF(AQ$2=Calculation!$F$6,0,0)</f>
        <v>0</v>
      </c>
      <c r="AR30" s="6">
        <f>IF(AR$2=Calculation!$F$6,Data!AQ30,0)</f>
        <v>0</v>
      </c>
      <c r="AS30" s="6">
        <f>IF(AS$2=Calculation!$F$6,Data!AR30,0)</f>
        <v>0</v>
      </c>
      <c r="AT30" s="6">
        <f>IF(AT$2=Calculation!$F$6,Data!AS30,0)</f>
        <v>0</v>
      </c>
      <c r="AU30" s="6">
        <f>IF(AU$2=Calculation!$F$6,Data!AT30,0)</f>
        <v>0</v>
      </c>
      <c r="AV30" s="6">
        <f>IF(AV$2=Calculation!$F$6,Data!AU30,0)</f>
        <v>0</v>
      </c>
      <c r="AW30" s="6">
        <f>IF(AW$2=Calculation!$F$6,Data!AV30,0)</f>
        <v>0</v>
      </c>
      <c r="AX30" s="6">
        <f>IF(AX$2=Calculation!$F$6,Data!AW30,0)</f>
        <v>0</v>
      </c>
      <c r="AY30" s="8">
        <f t="shared" si="4"/>
        <v>0</v>
      </c>
      <c r="AZ30" s="31">
        <f>IF(AZ$2=Calculation!$G$6,0,0)</f>
        <v>0</v>
      </c>
      <c r="BA30" s="6">
        <f>IF(BA$2=Calculation!$G$6,Data!AX30,0)</f>
        <v>0</v>
      </c>
      <c r="BB30" s="6">
        <f>IF(BB$2=Calculation!$G$6,Data!AY30,0)</f>
        <v>0</v>
      </c>
      <c r="BC30" s="6">
        <f>IF(BC$2=Calculation!$G$6,Data!AZ30,0)</f>
        <v>0</v>
      </c>
      <c r="BD30" s="6">
        <f>IF(BD$2=Calculation!$G$6,Data!BA30,0)</f>
        <v>0</v>
      </c>
      <c r="BE30" s="6">
        <f>IF(BE$2=Calculation!$G$6,Data!BB30,0)</f>
        <v>0</v>
      </c>
      <c r="BF30" s="6">
        <f>IF(BF$2=Calculation!$G$6,Data!BC30,0)</f>
        <v>0</v>
      </c>
      <c r="BG30" s="6">
        <f>IF(BG$2=Calculation!$G$6,Data!BD30,0)</f>
        <v>0</v>
      </c>
      <c r="BH30" s="8">
        <f t="shared" si="5"/>
        <v>0</v>
      </c>
      <c r="BI30" s="119">
        <f>IF(Calculation!$H$6="Yes",Data!BE30,0)</f>
        <v>0</v>
      </c>
      <c r="BJ30" s="31">
        <f>IF(BJ$2=Calculation!$L$4,0,0)</f>
        <v>0</v>
      </c>
      <c r="BK30" s="6">
        <f>IF(BK$2=Calculation!$L$4,Data!BV30,0)</f>
        <v>0</v>
      </c>
      <c r="BL30" s="6">
        <f>IF(BL$2=Calculation!$L$4,Data!BW30,0)</f>
        <v>0.0175</v>
      </c>
      <c r="BM30" s="6">
        <f>IF(BM$2=Calculation!$L$4,Data!BX30,0)</f>
        <v>0</v>
      </c>
      <c r="BN30" s="6">
        <f>IF(BN$2=Calculation!$L$4,Data!BY30,0)</f>
        <v>0</v>
      </c>
      <c r="BO30" s="22">
        <f t="shared" si="6"/>
        <v>0.0175</v>
      </c>
      <c r="BP30" s="25">
        <f>IF(Calculation!$J$6='Reference Data'!BP$2,Data!C30,0)</f>
        <v>0</v>
      </c>
      <c r="BQ30" s="25">
        <f>IF(Calculation!$J$6='Reference Data'!BQ$2,Data!D30,0)</f>
        <v>0</v>
      </c>
      <c r="BR30" s="25">
        <f>IF(Calculation!$J$6='Reference Data'!BR$2,Data!E30,0)</f>
        <v>0</v>
      </c>
      <c r="BS30" s="25">
        <f>IF(Calculation!$J$6='Reference Data'!BS$2,Data!F30,0)</f>
        <v>10.455</v>
      </c>
      <c r="BT30" s="121">
        <f t="shared" si="0"/>
        <v>10.455</v>
      </c>
      <c r="BU30" s="124">
        <f>IF(Calculation!$L$6="Yes",'Reference Data'!BO30*Calculation!$L$5,0)</f>
        <v>0.00875</v>
      </c>
      <c r="BV30" s="124">
        <f>IF(Calculation!$M$6="Yes",IF((Calculation!I34-'Reference Data'!BT30)&gt;0,(Calculation!I34-'Reference Data'!BT30)*Calculation!$M$5,0),0)</f>
        <v>0</v>
      </c>
      <c r="BW30" s="97">
        <f>IF(Calculation!$K$6="Yes",IF((Calculation!I34)&lt;Calculation!J34,(Calculation!I34-Calculation!J34)*Calculation!$K$5,0),0)</f>
        <v>-1.3450897260273997</v>
      </c>
      <c r="BX30" s="127">
        <f>IF(Calculation!$N$5='Reference Data'!$BX$2,'Scaling Calculation'!D33,0)</f>
        <v>0</v>
      </c>
      <c r="BY30" s="3">
        <f>IF(Calculation!$N$5='Reference Data'!$BY$2,'Scaling Calculation'!H33,0)</f>
        <v>0</v>
      </c>
      <c r="BZ30" s="22">
        <f>IF(Calculation!$N$6="Yes",SUM('Reference Data'!BX30:BY30),0)</f>
        <v>0</v>
      </c>
      <c r="CA30" s="25"/>
      <c r="CB30" s="25"/>
      <c r="CC30" s="25"/>
      <c r="CD30" s="25"/>
      <c r="CE30" s="25"/>
      <c r="CF30" s="25"/>
      <c r="CG30" s="25"/>
      <c r="CH30" s="25"/>
      <c r="CI30" s="25"/>
      <c r="CJ30" s="25"/>
      <c r="CK30" s="25"/>
      <c r="CL30" s="25"/>
      <c r="CM30" s="25"/>
      <c r="CN30" s="25"/>
      <c r="CO30" s="25"/>
      <c r="CP30" s="25"/>
      <c r="CQ30" s="25" t="e">
        <f>IF(Calculation!#REF!='Reference Data'!CQ$2,Data!G30,0)</f>
        <v>#REF!</v>
      </c>
      <c r="CR30" s="25" t="e">
        <f>IF(Calculation!#REF!='Reference Data'!CR$2,Data!H30,0)</f>
        <v>#REF!</v>
      </c>
      <c r="CS30" s="25" t="e">
        <f>IF(Calculation!#REF!='Reference Data'!CS$2,Data!I30,0)</f>
        <v>#REF!</v>
      </c>
      <c r="CT30" s="25" t="e">
        <f>IF(Calculation!#REF!='Reference Data'!CT$2,Data!J30,0)</f>
        <v>#REF!</v>
      </c>
      <c r="CU30" s="25" t="e">
        <f>IF(Calculation!#REF!='Reference Data'!CU$2,Data!K30,0)</f>
        <v>#REF!</v>
      </c>
      <c r="CV30" s="25" t="e">
        <f>IF(Calculation!#REF!='Reference Data'!CV$2,Data!L30,0)</f>
        <v>#REF!</v>
      </c>
      <c r="CW30" s="25" t="e">
        <f>IF(Calculation!#REF!='Reference Data'!CW$2,Data!M30,0)</f>
        <v>#REF!</v>
      </c>
      <c r="CX30" s="25" t="e">
        <f>IF(Calculation!#REF!='Reference Data'!CX$2,Data!N30,0)</f>
        <v>#REF!</v>
      </c>
      <c r="CY30" s="25" t="e">
        <f>IF(Calculation!#REF!='Reference Data'!CY$2,Data!O30,0)</f>
        <v>#REF!</v>
      </c>
      <c r="CZ30" s="25" t="e">
        <f>IF(Calculation!#REF!='Reference Data'!CZ$2,Data!P30,0)</f>
        <v>#REF!</v>
      </c>
      <c r="DA30" s="25" t="e">
        <f>IF(Calculation!#REF!='Reference Data'!DA$2,Data!Q30,0)</f>
        <v>#REF!</v>
      </c>
      <c r="DB30" s="25" t="e">
        <f>IF(Calculation!#REF!='Reference Data'!DB$2,Data!R30,0)</f>
        <v>#REF!</v>
      </c>
      <c r="DC30" s="25" t="e">
        <f>IF(Calculation!#REF!='Reference Data'!DC$2,Data!S30,0)</f>
        <v>#REF!</v>
      </c>
      <c r="DD30" s="25" t="e">
        <f>IF(Calculation!#REF!='Reference Data'!DD$2,Data!T30,0)</f>
        <v>#REF!</v>
      </c>
      <c r="DE30" s="25" t="e">
        <f>IF(Calculation!#REF!='Reference Data'!DE$2,Data!U30,0)</f>
        <v>#REF!</v>
      </c>
      <c r="DF30" s="30" t="e">
        <f t="shared" si="7"/>
        <v>#REF!</v>
      </c>
    </row>
    <row r="31" spans="1:110" ht="15">
      <c r="A31" s="15">
        <v>10082</v>
      </c>
      <c r="B31" s="48" t="s">
        <v>38</v>
      </c>
      <c r="C31" s="24">
        <f>IF(Calculation!$C$6='Reference Data'!C$2,Data!G31,0)</f>
        <v>0</v>
      </c>
      <c r="D31" s="25">
        <f>IF(Calculation!$C$6='Reference Data'!D$2,Data!H31,0)</f>
        <v>0</v>
      </c>
      <c r="E31" s="25">
        <f>IF(Calculation!$C$6='Reference Data'!E$2,Data!I31,0)</f>
        <v>0.09501609589041098</v>
      </c>
      <c r="F31" s="25">
        <f>IF(Calculation!$C$6='Reference Data'!F$2,Data!J31,0)</f>
        <v>0</v>
      </c>
      <c r="G31" s="25">
        <f>IF(Calculation!$C$6='Reference Data'!G$2,Data!K31,0)</f>
        <v>0</v>
      </c>
      <c r="H31" s="25">
        <f>IF(Calculation!$C$6='Reference Data'!H$2,Data!L31,0)</f>
        <v>0</v>
      </c>
      <c r="I31" s="25">
        <f>IF(Calculation!$C$6='Reference Data'!I$2,Data!M31,0)</f>
        <v>0</v>
      </c>
      <c r="J31" s="25">
        <f>IF(Calculation!$C$6='Reference Data'!J$2,Data!N31,0)</f>
        <v>0</v>
      </c>
      <c r="K31" s="25">
        <f>IF(Calculation!$C$6='Reference Data'!K$2,Data!O31,0)</f>
        <v>0</v>
      </c>
      <c r="L31" s="25">
        <f>IF(Calculation!$C$6='Reference Data'!L$2,Data!P31,0)</f>
        <v>0</v>
      </c>
      <c r="M31" s="25">
        <f>IF(Calculation!$C$6='Reference Data'!M$2,Data!Q31,0)</f>
        <v>0</v>
      </c>
      <c r="N31" s="25">
        <f>IF(Calculation!$C$6='Reference Data'!N$2,Data!R31,0)</f>
        <v>0</v>
      </c>
      <c r="O31" s="25">
        <f>IF(Calculation!$C$6='Reference Data'!O$2,Data!S31,0)</f>
        <v>0</v>
      </c>
      <c r="P31" s="25">
        <f>IF(Calculation!$C$6='Reference Data'!P$2,Data!T31,0)</f>
        <v>0</v>
      </c>
      <c r="Q31" s="25">
        <f>IF(Calculation!$C$6='Reference Data'!Q$2,Data!U31,0)</f>
        <v>0</v>
      </c>
      <c r="R31" s="30">
        <f t="shared" si="1"/>
        <v>0.09501609589041098</v>
      </c>
      <c r="S31" s="31">
        <f>IF(S$2=Calculation!$D$6,Data!V31,0)</f>
        <v>0</v>
      </c>
      <c r="T31" s="6">
        <f>IF(T$2=Calculation!$D$6,Data!W31,0)</f>
        <v>0</v>
      </c>
      <c r="U31" s="6">
        <f>IF(U$2=Calculation!$D$6,Data!X31,0)</f>
        <v>0</v>
      </c>
      <c r="V31" s="6">
        <f>IF(V$2=Calculation!$D$6,Data!Y31,0)</f>
        <v>0</v>
      </c>
      <c r="W31" s="6">
        <f>IF(W$2=Calculation!$D$6,Data!Z31,0)</f>
        <v>0</v>
      </c>
      <c r="X31" s="6">
        <f>IF(X$2=Calculation!$D$6,Data!AA31,0)</f>
        <v>0</v>
      </c>
      <c r="Y31" s="6">
        <f>IF(Y$2=Calculation!$D$6,Data!AB31,0)</f>
        <v>0</v>
      </c>
      <c r="Z31" s="6">
        <f>IF(Z$2=Calculation!$D$6,Data!AC31,0)</f>
        <v>0</v>
      </c>
      <c r="AA31" s="6">
        <f>IF(AA$2=Calculation!$D$6,Data!AD31,0)</f>
        <v>0</v>
      </c>
      <c r="AB31" s="6">
        <f>IF(AB$2=Calculation!$D$6,Data!AE31,0)</f>
        <v>0</v>
      </c>
      <c r="AC31" s="6">
        <f>IF(AC$2=Calculation!$D$6,Data!AF31,0)</f>
        <v>0</v>
      </c>
      <c r="AD31" s="6">
        <f>IF(AD$2=Calculation!$D$6,Data!AG31,0)</f>
        <v>0</v>
      </c>
      <c r="AE31" s="6">
        <f>IF(AE$2=Calculation!$D$6,Data!AH31,0)</f>
        <v>0</v>
      </c>
      <c r="AF31" s="6">
        <f>IF(AF$2=Calculation!$D$6,Data!AI31,0)</f>
        <v>0</v>
      </c>
      <c r="AG31" s="8">
        <f t="shared" si="2"/>
        <v>0</v>
      </c>
      <c r="AH31" s="31">
        <f>IF(AH$2=Calculation!$E$6,0,0)</f>
        <v>0</v>
      </c>
      <c r="AI31" s="6">
        <f>IF(AI$2=Calculation!$E$6,Data!AJ31,0)</f>
        <v>0</v>
      </c>
      <c r="AJ31" s="6">
        <f>IF(AJ$2=Calculation!$E$6,Data!AK31,0)</f>
        <v>0</v>
      </c>
      <c r="AK31" s="6">
        <f>IF(AK$2=Calculation!$E$6,Data!AL31,0)</f>
        <v>0</v>
      </c>
      <c r="AL31" s="6">
        <f>IF(AL$2=Calculation!$E$6,Data!AM31,0)</f>
        <v>0</v>
      </c>
      <c r="AM31" s="6">
        <f>IF(AM$2=Calculation!$E$6,Data!AN31,0)</f>
        <v>0</v>
      </c>
      <c r="AN31" s="6">
        <f>IF(AN$2=Calculation!$E$6,Data!AO31,0)</f>
        <v>0</v>
      </c>
      <c r="AO31" s="6">
        <f>IF(AO$2=Calculation!$E$6,Data!AP31,0)</f>
        <v>0</v>
      </c>
      <c r="AP31" s="8">
        <f t="shared" si="3"/>
        <v>0</v>
      </c>
      <c r="AQ31" s="31">
        <f>IF(AQ$2=Calculation!$F$6,0,0)</f>
        <v>0</v>
      </c>
      <c r="AR31" s="6">
        <f>IF(AR$2=Calculation!$F$6,Data!AQ31,0)</f>
        <v>0</v>
      </c>
      <c r="AS31" s="6">
        <f>IF(AS$2=Calculation!$F$6,Data!AR31,0)</f>
        <v>0</v>
      </c>
      <c r="AT31" s="6">
        <f>IF(AT$2=Calculation!$F$6,Data!AS31,0)</f>
        <v>0</v>
      </c>
      <c r="AU31" s="6">
        <f>IF(AU$2=Calculation!$F$6,Data!AT31,0)</f>
        <v>0</v>
      </c>
      <c r="AV31" s="6">
        <f>IF(AV$2=Calculation!$F$6,Data!AU31,0)</f>
        <v>0</v>
      </c>
      <c r="AW31" s="6">
        <f>IF(AW$2=Calculation!$F$6,Data!AV31,0)</f>
        <v>0</v>
      </c>
      <c r="AX31" s="6">
        <f>IF(AX$2=Calculation!$F$6,Data!AW31,0)</f>
        <v>0</v>
      </c>
      <c r="AY31" s="8">
        <f t="shared" si="4"/>
        <v>0</v>
      </c>
      <c r="AZ31" s="31">
        <f>IF(AZ$2=Calculation!$G$6,0,0)</f>
        <v>0</v>
      </c>
      <c r="BA31" s="6">
        <f>IF(BA$2=Calculation!$G$6,Data!AX31,0)</f>
        <v>0</v>
      </c>
      <c r="BB31" s="6">
        <f>IF(BB$2=Calculation!$G$6,Data!AY31,0)</f>
        <v>0</v>
      </c>
      <c r="BC31" s="6">
        <f>IF(BC$2=Calculation!$G$6,Data!AZ31,0)</f>
        <v>0</v>
      </c>
      <c r="BD31" s="6">
        <f>IF(BD$2=Calculation!$G$6,Data!BA31,0)</f>
        <v>0</v>
      </c>
      <c r="BE31" s="6">
        <f>IF(BE$2=Calculation!$G$6,Data!BB31,0)</f>
        <v>0</v>
      </c>
      <c r="BF31" s="6">
        <f>IF(BF$2=Calculation!$G$6,Data!BC31,0)</f>
        <v>0</v>
      </c>
      <c r="BG31" s="6">
        <f>IF(BG$2=Calculation!$G$6,Data!BD31,0)</f>
        <v>0</v>
      </c>
      <c r="BH31" s="8">
        <f t="shared" si="5"/>
        <v>0</v>
      </c>
      <c r="BI31" s="119">
        <f>IF(Calculation!$H$6="Yes",Data!BE31,0)</f>
        <v>0</v>
      </c>
      <c r="BJ31" s="31">
        <f>IF(BJ$2=Calculation!$L$4,0,0)</f>
        <v>0</v>
      </c>
      <c r="BK31" s="6">
        <f>IF(BK$2=Calculation!$L$4,Data!BV31,0)</f>
        <v>0</v>
      </c>
      <c r="BL31" s="6">
        <f>IF(BL$2=Calculation!$L$4,Data!BW31,0)</f>
        <v>0</v>
      </c>
      <c r="BM31" s="6">
        <f>IF(BM$2=Calculation!$L$4,Data!BX31,0)</f>
        <v>0</v>
      </c>
      <c r="BN31" s="6">
        <f>IF(BN$2=Calculation!$L$4,Data!BY31,0)</f>
        <v>0</v>
      </c>
      <c r="BO31" s="22">
        <f t="shared" si="6"/>
        <v>0</v>
      </c>
      <c r="BP31" s="25">
        <f>IF(Calculation!$J$6='Reference Data'!BP$2,Data!C31,0)</f>
        <v>0</v>
      </c>
      <c r="BQ31" s="25">
        <f>IF(Calculation!$J$6='Reference Data'!BQ$2,Data!D31,0)</f>
        <v>0</v>
      </c>
      <c r="BR31" s="25">
        <f>IF(Calculation!$J$6='Reference Data'!BR$2,Data!E31,0)</f>
        <v>0</v>
      </c>
      <c r="BS31" s="25">
        <f>IF(Calculation!$J$6='Reference Data'!BS$2,Data!F31,0)</f>
        <v>0.118</v>
      </c>
      <c r="BT31" s="121">
        <f t="shared" si="0"/>
        <v>0.118</v>
      </c>
      <c r="BU31" s="124">
        <f>IF(Calculation!$L$6="Yes",'Reference Data'!BO31*Calculation!$L$5,0)</f>
        <v>0</v>
      </c>
      <c r="BV31" s="124">
        <f>IF(Calculation!$M$6="Yes",IF((Calculation!I35-'Reference Data'!BT31)&gt;0,(Calculation!I35-'Reference Data'!BT31)*Calculation!$M$5,0),0)</f>
        <v>0</v>
      </c>
      <c r="BW31" s="97">
        <f>IF(Calculation!$K$6="Yes",IF((Calculation!I35)&lt;Calculation!J35,(Calculation!I35-Calculation!J35)*Calculation!$K$5,0),0)</f>
        <v>-0.022983904109589018</v>
      </c>
      <c r="BX31" s="127">
        <f>IF(Calculation!$N$5='Reference Data'!$BX$2,'Scaling Calculation'!D34,0)</f>
        <v>0</v>
      </c>
      <c r="BY31" s="3">
        <f>IF(Calculation!$N$5='Reference Data'!$BY$2,'Scaling Calculation'!H34,0)</f>
        <v>0</v>
      </c>
      <c r="BZ31" s="22">
        <f>IF(Calculation!$N$6="Yes",SUM('Reference Data'!BX31:BY31),0)</f>
        <v>0</v>
      </c>
      <c r="CA31" s="25"/>
      <c r="CB31" s="25"/>
      <c r="CC31" s="25"/>
      <c r="CD31" s="25"/>
      <c r="CE31" s="25"/>
      <c r="CF31" s="25"/>
      <c r="CG31" s="25"/>
      <c r="CH31" s="25"/>
      <c r="CI31" s="25"/>
      <c r="CJ31" s="25"/>
      <c r="CK31" s="25"/>
      <c r="CL31" s="25"/>
      <c r="CM31" s="25"/>
      <c r="CN31" s="25"/>
      <c r="CO31" s="25"/>
      <c r="CP31" s="25"/>
      <c r="CQ31" s="25" t="e">
        <f>IF(Calculation!#REF!='Reference Data'!CQ$2,Data!G31,0)</f>
        <v>#REF!</v>
      </c>
      <c r="CR31" s="25" t="e">
        <f>IF(Calculation!#REF!='Reference Data'!CR$2,Data!H31,0)</f>
        <v>#REF!</v>
      </c>
      <c r="CS31" s="25" t="e">
        <f>IF(Calculation!#REF!='Reference Data'!CS$2,Data!I31,0)</f>
        <v>#REF!</v>
      </c>
      <c r="CT31" s="25" t="e">
        <f>IF(Calculation!#REF!='Reference Data'!CT$2,Data!J31,0)</f>
        <v>#REF!</v>
      </c>
      <c r="CU31" s="25" t="e">
        <f>IF(Calculation!#REF!='Reference Data'!CU$2,Data!K31,0)</f>
        <v>#REF!</v>
      </c>
      <c r="CV31" s="25" t="e">
        <f>IF(Calculation!#REF!='Reference Data'!CV$2,Data!L31,0)</f>
        <v>#REF!</v>
      </c>
      <c r="CW31" s="25" t="e">
        <f>IF(Calculation!#REF!='Reference Data'!CW$2,Data!M31,0)</f>
        <v>#REF!</v>
      </c>
      <c r="CX31" s="25" t="e">
        <f>IF(Calculation!#REF!='Reference Data'!CX$2,Data!N31,0)</f>
        <v>#REF!</v>
      </c>
      <c r="CY31" s="25" t="e">
        <f>IF(Calculation!#REF!='Reference Data'!CY$2,Data!O31,0)</f>
        <v>#REF!</v>
      </c>
      <c r="CZ31" s="25" t="e">
        <f>IF(Calculation!#REF!='Reference Data'!CZ$2,Data!P31,0)</f>
        <v>#REF!</v>
      </c>
      <c r="DA31" s="25" t="e">
        <f>IF(Calculation!#REF!='Reference Data'!DA$2,Data!Q31,0)</f>
        <v>#REF!</v>
      </c>
      <c r="DB31" s="25" t="e">
        <f>IF(Calculation!#REF!='Reference Data'!DB$2,Data!R31,0)</f>
        <v>#REF!</v>
      </c>
      <c r="DC31" s="25" t="e">
        <f>IF(Calculation!#REF!='Reference Data'!DC$2,Data!S31,0)</f>
        <v>#REF!</v>
      </c>
      <c r="DD31" s="25" t="e">
        <f>IF(Calculation!#REF!='Reference Data'!DD$2,Data!T31,0)</f>
        <v>#REF!</v>
      </c>
      <c r="DE31" s="25" t="e">
        <f>IF(Calculation!#REF!='Reference Data'!DE$2,Data!U31,0)</f>
        <v>#REF!</v>
      </c>
      <c r="DF31" s="30" t="e">
        <f t="shared" si="7"/>
        <v>#REF!</v>
      </c>
    </row>
    <row r="32" spans="1:110" ht="15">
      <c r="A32" s="15">
        <v>10083</v>
      </c>
      <c r="B32" s="48" t="s">
        <v>39</v>
      </c>
      <c r="C32" s="24">
        <f>IF(Calculation!$C$6='Reference Data'!C$2,Data!G32,0)</f>
        <v>0</v>
      </c>
      <c r="D32" s="25">
        <f>IF(Calculation!$C$6='Reference Data'!D$2,Data!H32,0)</f>
        <v>0</v>
      </c>
      <c r="E32" s="25">
        <f>IF(Calculation!$C$6='Reference Data'!E$2,Data!I32,0)</f>
        <v>8.667896461187215</v>
      </c>
      <c r="F32" s="25">
        <f>IF(Calculation!$C$6='Reference Data'!F$2,Data!J32,0)</f>
        <v>0</v>
      </c>
      <c r="G32" s="25">
        <f>IF(Calculation!$C$6='Reference Data'!G$2,Data!K32,0)</f>
        <v>0</v>
      </c>
      <c r="H32" s="25">
        <f>IF(Calculation!$C$6='Reference Data'!H$2,Data!L32,0)</f>
        <v>0</v>
      </c>
      <c r="I32" s="25">
        <f>IF(Calculation!$C$6='Reference Data'!I$2,Data!M32,0)</f>
        <v>0</v>
      </c>
      <c r="J32" s="25">
        <f>IF(Calculation!$C$6='Reference Data'!J$2,Data!N32,0)</f>
        <v>0</v>
      </c>
      <c r="K32" s="25">
        <f>IF(Calculation!$C$6='Reference Data'!K$2,Data!O32,0)</f>
        <v>0</v>
      </c>
      <c r="L32" s="25">
        <f>IF(Calculation!$C$6='Reference Data'!L$2,Data!P32,0)</f>
        <v>0</v>
      </c>
      <c r="M32" s="25">
        <f>IF(Calculation!$C$6='Reference Data'!M$2,Data!Q32,0)</f>
        <v>0</v>
      </c>
      <c r="N32" s="25">
        <f>IF(Calculation!$C$6='Reference Data'!N$2,Data!R32,0)</f>
        <v>0</v>
      </c>
      <c r="O32" s="25">
        <f>IF(Calculation!$C$6='Reference Data'!O$2,Data!S32,0)</f>
        <v>0</v>
      </c>
      <c r="P32" s="25">
        <f>IF(Calculation!$C$6='Reference Data'!P$2,Data!T32,0)</f>
        <v>0</v>
      </c>
      <c r="Q32" s="25">
        <f>IF(Calculation!$C$6='Reference Data'!Q$2,Data!U32,0)</f>
        <v>0</v>
      </c>
      <c r="R32" s="30">
        <f t="shared" si="1"/>
        <v>8.667896461187215</v>
      </c>
      <c r="S32" s="31">
        <f>IF(S$2=Calculation!$D$6,Data!V32,0)</f>
        <v>0</v>
      </c>
      <c r="T32" s="6">
        <f>IF(T$2=Calculation!$D$6,Data!W32,0)</f>
        <v>0</v>
      </c>
      <c r="U32" s="6">
        <f>IF(U$2=Calculation!$D$6,Data!X32,0)</f>
        <v>0</v>
      </c>
      <c r="V32" s="6">
        <f>IF(V$2=Calculation!$D$6,Data!Y32,0)</f>
        <v>0</v>
      </c>
      <c r="W32" s="6">
        <f>IF(W$2=Calculation!$D$6,Data!Z32,0)</f>
        <v>0</v>
      </c>
      <c r="X32" s="6">
        <f>IF(X$2=Calculation!$D$6,Data!AA32,0)</f>
        <v>0</v>
      </c>
      <c r="Y32" s="6">
        <f>IF(Y$2=Calculation!$D$6,Data!AB32,0)</f>
        <v>0</v>
      </c>
      <c r="Z32" s="6">
        <f>IF(Z$2=Calculation!$D$6,Data!AC32,0)</f>
        <v>0</v>
      </c>
      <c r="AA32" s="6">
        <f>IF(AA$2=Calculation!$D$6,Data!AD32,0)</f>
        <v>0</v>
      </c>
      <c r="AB32" s="6">
        <f>IF(AB$2=Calculation!$D$6,Data!AE32,0)</f>
        <v>0</v>
      </c>
      <c r="AC32" s="6">
        <f>IF(AC$2=Calculation!$D$6,Data!AF32,0)</f>
        <v>0</v>
      </c>
      <c r="AD32" s="6">
        <f>IF(AD$2=Calculation!$D$6,Data!AG32,0)</f>
        <v>0</v>
      </c>
      <c r="AE32" s="6">
        <f>IF(AE$2=Calculation!$D$6,Data!AH32,0)</f>
        <v>0</v>
      </c>
      <c r="AF32" s="6">
        <f>IF(AF$2=Calculation!$D$6,Data!AI32,0)</f>
        <v>0</v>
      </c>
      <c r="AG32" s="8">
        <f t="shared" si="2"/>
        <v>0</v>
      </c>
      <c r="AH32" s="31">
        <f>IF(AH$2=Calculation!$E$6,0,0)</f>
        <v>0</v>
      </c>
      <c r="AI32" s="6">
        <f>IF(AI$2=Calculation!$E$6,Data!AJ32,0)</f>
        <v>0</v>
      </c>
      <c r="AJ32" s="6">
        <f>IF(AJ$2=Calculation!$E$6,Data!AK32,0)</f>
        <v>0</v>
      </c>
      <c r="AK32" s="6">
        <f>IF(AK$2=Calculation!$E$6,Data!AL32,0)</f>
        <v>0</v>
      </c>
      <c r="AL32" s="6">
        <f>IF(AL$2=Calculation!$E$6,Data!AM32,0)</f>
        <v>0</v>
      </c>
      <c r="AM32" s="6">
        <f>IF(AM$2=Calculation!$E$6,Data!AN32,0)</f>
        <v>0</v>
      </c>
      <c r="AN32" s="6">
        <f>IF(AN$2=Calculation!$E$6,Data!AO32,0)</f>
        <v>0</v>
      </c>
      <c r="AO32" s="6">
        <f>IF(AO$2=Calculation!$E$6,Data!AP32,0)</f>
        <v>0</v>
      </c>
      <c r="AP32" s="8">
        <f t="shared" si="3"/>
        <v>0</v>
      </c>
      <c r="AQ32" s="31">
        <f>IF(AQ$2=Calculation!$F$6,0,0)</f>
        <v>0</v>
      </c>
      <c r="AR32" s="6">
        <f>IF(AR$2=Calculation!$F$6,Data!AQ32,0)</f>
        <v>0</v>
      </c>
      <c r="AS32" s="6">
        <f>IF(AS$2=Calculation!$F$6,Data!AR32,0)</f>
        <v>0</v>
      </c>
      <c r="AT32" s="6">
        <f>IF(AT$2=Calculation!$F$6,Data!AS32,0)</f>
        <v>0</v>
      </c>
      <c r="AU32" s="6">
        <f>IF(AU$2=Calculation!$F$6,Data!AT32,0)</f>
        <v>0</v>
      </c>
      <c r="AV32" s="6">
        <f>IF(AV$2=Calculation!$F$6,Data!AU32,0)</f>
        <v>0</v>
      </c>
      <c r="AW32" s="6">
        <f>IF(AW$2=Calculation!$F$6,Data!AV32,0)</f>
        <v>0</v>
      </c>
      <c r="AX32" s="6">
        <f>IF(AX$2=Calculation!$F$6,Data!AW32,0)</f>
        <v>0</v>
      </c>
      <c r="AY32" s="8">
        <f t="shared" si="4"/>
        <v>0</v>
      </c>
      <c r="AZ32" s="31">
        <f>IF(AZ$2=Calculation!$G$6,0,0)</f>
        <v>0</v>
      </c>
      <c r="BA32" s="6">
        <f>IF(BA$2=Calculation!$G$6,Data!AX32,0)</f>
        <v>0</v>
      </c>
      <c r="BB32" s="6">
        <f>IF(BB$2=Calculation!$G$6,Data!AY32,0)</f>
        <v>0</v>
      </c>
      <c r="BC32" s="6">
        <f>IF(BC$2=Calculation!$G$6,Data!AZ32,0)</f>
        <v>0</v>
      </c>
      <c r="BD32" s="6">
        <f>IF(BD$2=Calculation!$G$6,Data!BA32,0)</f>
        <v>0</v>
      </c>
      <c r="BE32" s="6">
        <f>IF(BE$2=Calculation!$G$6,Data!BB32,0)</f>
        <v>0</v>
      </c>
      <c r="BF32" s="6">
        <f>IF(BF$2=Calculation!$G$6,Data!BC32,0)</f>
        <v>0</v>
      </c>
      <c r="BG32" s="6">
        <f>IF(BG$2=Calculation!$G$6,Data!BD32,0)</f>
        <v>0</v>
      </c>
      <c r="BH32" s="8">
        <f t="shared" si="5"/>
        <v>0</v>
      </c>
      <c r="BI32" s="119">
        <f>IF(Calculation!$H$6="Yes",Data!BE32,0)</f>
        <v>0</v>
      </c>
      <c r="BJ32" s="31">
        <f>IF(BJ$2=Calculation!$L$4,0,0)</f>
        <v>0</v>
      </c>
      <c r="BK32" s="6">
        <f>IF(BK$2=Calculation!$L$4,Data!BV32,0)</f>
        <v>0</v>
      </c>
      <c r="BL32" s="6">
        <f>IF(BL$2=Calculation!$L$4,Data!BW32,0)</f>
        <v>0.048</v>
      </c>
      <c r="BM32" s="6">
        <f>IF(BM$2=Calculation!$L$4,Data!BX32,0)</f>
        <v>0</v>
      </c>
      <c r="BN32" s="6">
        <f>IF(BN$2=Calculation!$L$4,Data!BY32,0)</f>
        <v>0</v>
      </c>
      <c r="BO32" s="22">
        <f t="shared" si="6"/>
        <v>0.048</v>
      </c>
      <c r="BP32" s="25">
        <f>IF(Calculation!$J$6='Reference Data'!BP$2,Data!C32,0)</f>
        <v>0</v>
      </c>
      <c r="BQ32" s="25">
        <f>IF(Calculation!$J$6='Reference Data'!BQ$2,Data!D32,0)</f>
        <v>0</v>
      </c>
      <c r="BR32" s="25">
        <f>IF(Calculation!$J$6='Reference Data'!BR$2,Data!E32,0)</f>
        <v>0</v>
      </c>
      <c r="BS32" s="25">
        <f>IF(Calculation!$J$6='Reference Data'!BS$2,Data!F32,0)</f>
        <v>8.363</v>
      </c>
      <c r="BT32" s="121">
        <f t="shared" si="0"/>
        <v>8.363</v>
      </c>
      <c r="BU32" s="124">
        <f>IF(Calculation!$L$6="Yes",'Reference Data'!BO32*Calculation!$L$5,0)</f>
        <v>0.024</v>
      </c>
      <c r="BV32" s="124">
        <f>IF(Calculation!$M$6="Yes",IF((Calculation!I36-'Reference Data'!BT32)&gt;0,(Calculation!I36-'Reference Data'!BT32)*Calculation!$M$5,0),0)</f>
        <v>0.07622411529680395</v>
      </c>
      <c r="BW32" s="97">
        <f>IF(Calculation!$K$6="Yes",IF((Calculation!I36)&lt;Calculation!J36,(Calculation!I36-Calculation!J36)*Calculation!$K$5,0),0)</f>
        <v>0</v>
      </c>
      <c r="BX32" s="127">
        <f>IF(Calculation!$N$5='Reference Data'!$BX$2,'Scaling Calculation'!D35,0)</f>
        <v>0</v>
      </c>
      <c r="BY32" s="3">
        <f>IF(Calculation!$N$5='Reference Data'!$BY$2,'Scaling Calculation'!H35,0)</f>
        <v>0</v>
      </c>
      <c r="BZ32" s="22">
        <f>IF(Calculation!$N$6="Yes",SUM('Reference Data'!BX32:BY32),0)</f>
        <v>0</v>
      </c>
      <c r="CA32" s="25"/>
      <c r="CB32" s="25"/>
      <c r="CC32" s="25"/>
      <c r="CD32" s="25"/>
      <c r="CE32" s="25"/>
      <c r="CF32" s="25"/>
      <c r="CG32" s="25"/>
      <c r="CH32" s="25"/>
      <c r="CI32" s="25"/>
      <c r="CJ32" s="25"/>
      <c r="CK32" s="25"/>
      <c r="CL32" s="25"/>
      <c r="CM32" s="25"/>
      <c r="CN32" s="25"/>
      <c r="CO32" s="25"/>
      <c r="CP32" s="25"/>
      <c r="CQ32" s="25" t="e">
        <f>IF(Calculation!#REF!='Reference Data'!CQ$2,Data!G32,0)</f>
        <v>#REF!</v>
      </c>
      <c r="CR32" s="25" t="e">
        <f>IF(Calculation!#REF!='Reference Data'!CR$2,Data!H32,0)</f>
        <v>#REF!</v>
      </c>
      <c r="CS32" s="25" t="e">
        <f>IF(Calculation!#REF!='Reference Data'!CS$2,Data!I32,0)</f>
        <v>#REF!</v>
      </c>
      <c r="CT32" s="25" t="e">
        <f>IF(Calculation!#REF!='Reference Data'!CT$2,Data!J32,0)</f>
        <v>#REF!</v>
      </c>
      <c r="CU32" s="25" t="e">
        <f>IF(Calculation!#REF!='Reference Data'!CU$2,Data!K32,0)</f>
        <v>#REF!</v>
      </c>
      <c r="CV32" s="25" t="e">
        <f>IF(Calculation!#REF!='Reference Data'!CV$2,Data!L32,0)</f>
        <v>#REF!</v>
      </c>
      <c r="CW32" s="25" t="e">
        <f>IF(Calculation!#REF!='Reference Data'!CW$2,Data!M32,0)</f>
        <v>#REF!</v>
      </c>
      <c r="CX32" s="25" t="e">
        <f>IF(Calculation!#REF!='Reference Data'!CX$2,Data!N32,0)</f>
        <v>#REF!</v>
      </c>
      <c r="CY32" s="25" t="e">
        <f>IF(Calculation!#REF!='Reference Data'!CY$2,Data!O32,0)</f>
        <v>#REF!</v>
      </c>
      <c r="CZ32" s="25" t="e">
        <f>IF(Calculation!#REF!='Reference Data'!CZ$2,Data!P32,0)</f>
        <v>#REF!</v>
      </c>
      <c r="DA32" s="25" t="e">
        <f>IF(Calculation!#REF!='Reference Data'!DA$2,Data!Q32,0)</f>
        <v>#REF!</v>
      </c>
      <c r="DB32" s="25" t="e">
        <f>IF(Calculation!#REF!='Reference Data'!DB$2,Data!R32,0)</f>
        <v>#REF!</v>
      </c>
      <c r="DC32" s="25" t="e">
        <f>IF(Calculation!#REF!='Reference Data'!DC$2,Data!S32,0)</f>
        <v>#REF!</v>
      </c>
      <c r="DD32" s="25" t="e">
        <f>IF(Calculation!#REF!='Reference Data'!DD$2,Data!T32,0)</f>
        <v>#REF!</v>
      </c>
      <c r="DE32" s="25" t="e">
        <f>IF(Calculation!#REF!='Reference Data'!DE$2,Data!U32,0)</f>
        <v>#REF!</v>
      </c>
      <c r="DF32" s="30" t="e">
        <f t="shared" si="7"/>
        <v>#REF!</v>
      </c>
    </row>
    <row r="33" spans="1:110" ht="15">
      <c r="A33" s="15">
        <v>10086</v>
      </c>
      <c r="B33" s="48" t="s">
        <v>40</v>
      </c>
      <c r="C33" s="24">
        <f>IF(Calculation!$C$6='Reference Data'!C$2,Data!G33,0)</f>
        <v>0</v>
      </c>
      <c r="D33" s="25">
        <f>IF(Calculation!$C$6='Reference Data'!D$2,Data!H33,0)</f>
        <v>0</v>
      </c>
      <c r="E33" s="25">
        <f>IF(Calculation!$C$6='Reference Data'!E$2,Data!I33,0)</f>
        <v>3.847422831050228</v>
      </c>
      <c r="F33" s="25">
        <f>IF(Calculation!$C$6='Reference Data'!F$2,Data!J33,0)</f>
        <v>0</v>
      </c>
      <c r="G33" s="25">
        <f>IF(Calculation!$C$6='Reference Data'!G$2,Data!K33,0)</f>
        <v>0</v>
      </c>
      <c r="H33" s="25">
        <f>IF(Calculation!$C$6='Reference Data'!H$2,Data!L33,0)</f>
        <v>0</v>
      </c>
      <c r="I33" s="25">
        <f>IF(Calculation!$C$6='Reference Data'!I$2,Data!M33,0)</f>
        <v>0</v>
      </c>
      <c r="J33" s="25">
        <f>IF(Calculation!$C$6='Reference Data'!J$2,Data!N33,0)</f>
        <v>0</v>
      </c>
      <c r="K33" s="25">
        <f>IF(Calculation!$C$6='Reference Data'!K$2,Data!O33,0)</f>
        <v>0</v>
      </c>
      <c r="L33" s="25">
        <f>IF(Calculation!$C$6='Reference Data'!L$2,Data!P33,0)</f>
        <v>0</v>
      </c>
      <c r="M33" s="25">
        <f>IF(Calculation!$C$6='Reference Data'!M$2,Data!Q33,0)</f>
        <v>0</v>
      </c>
      <c r="N33" s="25">
        <f>IF(Calculation!$C$6='Reference Data'!N$2,Data!R33,0)</f>
        <v>0</v>
      </c>
      <c r="O33" s="25">
        <f>IF(Calculation!$C$6='Reference Data'!O$2,Data!S33,0)</f>
        <v>0</v>
      </c>
      <c r="P33" s="25">
        <f>IF(Calculation!$C$6='Reference Data'!P$2,Data!T33,0)</f>
        <v>0</v>
      </c>
      <c r="Q33" s="25">
        <f>IF(Calculation!$C$6='Reference Data'!Q$2,Data!U33,0)</f>
        <v>0</v>
      </c>
      <c r="R33" s="30">
        <f t="shared" si="1"/>
        <v>3.847422831050228</v>
      </c>
      <c r="S33" s="31">
        <f>IF(S$2=Calculation!$D$6,Data!V33,0)</f>
        <v>0</v>
      </c>
      <c r="T33" s="6">
        <f>IF(T$2=Calculation!$D$6,Data!W33,0)</f>
        <v>0</v>
      </c>
      <c r="U33" s="6">
        <f>IF(U$2=Calculation!$D$6,Data!X33,0)</f>
        <v>0</v>
      </c>
      <c r="V33" s="6">
        <f>IF(V$2=Calculation!$D$6,Data!Y33,0)</f>
        <v>0</v>
      </c>
      <c r="W33" s="6">
        <f>IF(W$2=Calculation!$D$6,Data!Z33,0)</f>
        <v>0</v>
      </c>
      <c r="X33" s="6">
        <f>IF(X$2=Calculation!$D$6,Data!AA33,0)</f>
        <v>0</v>
      </c>
      <c r="Y33" s="6">
        <f>IF(Y$2=Calculation!$D$6,Data!AB33,0)</f>
        <v>0</v>
      </c>
      <c r="Z33" s="6">
        <f>IF(Z$2=Calculation!$D$6,Data!AC33,0)</f>
        <v>0</v>
      </c>
      <c r="AA33" s="6">
        <f>IF(AA$2=Calculation!$D$6,Data!AD33,0)</f>
        <v>0</v>
      </c>
      <c r="AB33" s="6">
        <f>IF(AB$2=Calculation!$D$6,Data!AE33,0)</f>
        <v>0</v>
      </c>
      <c r="AC33" s="6">
        <f>IF(AC$2=Calculation!$D$6,Data!AF33,0)</f>
        <v>0</v>
      </c>
      <c r="AD33" s="6">
        <f>IF(AD$2=Calculation!$D$6,Data!AG33,0)</f>
        <v>0</v>
      </c>
      <c r="AE33" s="6">
        <f>IF(AE$2=Calculation!$D$6,Data!AH33,0)</f>
        <v>0</v>
      </c>
      <c r="AF33" s="6">
        <f>IF(AF$2=Calculation!$D$6,Data!AI33,0)</f>
        <v>0</v>
      </c>
      <c r="AG33" s="8">
        <f t="shared" si="2"/>
        <v>0</v>
      </c>
      <c r="AH33" s="31">
        <f>IF(AH$2=Calculation!$E$6,0,0)</f>
        <v>0</v>
      </c>
      <c r="AI33" s="6">
        <f>IF(AI$2=Calculation!$E$6,Data!AJ33,0)</f>
        <v>0</v>
      </c>
      <c r="AJ33" s="6">
        <f>IF(AJ$2=Calculation!$E$6,Data!AK33,0)</f>
        <v>0</v>
      </c>
      <c r="AK33" s="6">
        <f>IF(AK$2=Calculation!$E$6,Data!AL33,0)</f>
        <v>0</v>
      </c>
      <c r="AL33" s="6">
        <f>IF(AL$2=Calculation!$E$6,Data!AM33,0)</f>
        <v>0</v>
      </c>
      <c r="AM33" s="6">
        <f>IF(AM$2=Calculation!$E$6,Data!AN33,0)</f>
        <v>0</v>
      </c>
      <c r="AN33" s="6">
        <f>IF(AN$2=Calculation!$E$6,Data!AO33,0)</f>
        <v>0</v>
      </c>
      <c r="AO33" s="6">
        <f>IF(AO$2=Calculation!$E$6,Data!AP33,0)</f>
        <v>0</v>
      </c>
      <c r="AP33" s="8">
        <f t="shared" si="3"/>
        <v>0</v>
      </c>
      <c r="AQ33" s="31">
        <f>IF(AQ$2=Calculation!$F$6,0,0)</f>
        <v>0</v>
      </c>
      <c r="AR33" s="6">
        <f>IF(AR$2=Calculation!$F$6,Data!AQ33,0)</f>
        <v>0</v>
      </c>
      <c r="AS33" s="6">
        <f>IF(AS$2=Calculation!$F$6,Data!AR33,0)</f>
        <v>0</v>
      </c>
      <c r="AT33" s="6">
        <f>IF(AT$2=Calculation!$F$6,Data!AS33,0)</f>
        <v>0</v>
      </c>
      <c r="AU33" s="6">
        <f>IF(AU$2=Calculation!$F$6,Data!AT33,0)</f>
        <v>0</v>
      </c>
      <c r="AV33" s="6">
        <f>IF(AV$2=Calculation!$F$6,Data!AU33,0)</f>
        <v>0</v>
      </c>
      <c r="AW33" s="6">
        <f>IF(AW$2=Calculation!$F$6,Data!AV33,0)</f>
        <v>0</v>
      </c>
      <c r="AX33" s="6">
        <f>IF(AX$2=Calculation!$F$6,Data!AW33,0)</f>
        <v>0</v>
      </c>
      <c r="AY33" s="8">
        <f t="shared" si="4"/>
        <v>0</v>
      </c>
      <c r="AZ33" s="31">
        <f>IF(AZ$2=Calculation!$G$6,0,0)</f>
        <v>0</v>
      </c>
      <c r="BA33" s="6">
        <f>IF(BA$2=Calculation!$G$6,Data!AX33,0)</f>
        <v>0</v>
      </c>
      <c r="BB33" s="6">
        <f>IF(BB$2=Calculation!$G$6,Data!AY33,0)</f>
        <v>0</v>
      </c>
      <c r="BC33" s="6">
        <f>IF(BC$2=Calculation!$G$6,Data!AZ33,0)</f>
        <v>0</v>
      </c>
      <c r="BD33" s="6">
        <f>IF(BD$2=Calculation!$G$6,Data!BA33,0)</f>
        <v>0</v>
      </c>
      <c r="BE33" s="6">
        <f>IF(BE$2=Calculation!$G$6,Data!BB33,0)</f>
        <v>0</v>
      </c>
      <c r="BF33" s="6">
        <f>IF(BF$2=Calculation!$G$6,Data!BC33,0)</f>
        <v>0</v>
      </c>
      <c r="BG33" s="6">
        <f>IF(BG$2=Calculation!$G$6,Data!BD33,0)</f>
        <v>0</v>
      </c>
      <c r="BH33" s="8">
        <f t="shared" si="5"/>
        <v>0</v>
      </c>
      <c r="BI33" s="119">
        <f>IF(Calculation!$H$6="Yes",Data!BE33,0)</f>
        <v>0</v>
      </c>
      <c r="BJ33" s="31">
        <f>IF(BJ$2=Calculation!$L$4,0,0)</f>
        <v>0</v>
      </c>
      <c r="BK33" s="6">
        <f>IF(BK$2=Calculation!$L$4,Data!BV33,0)</f>
        <v>0</v>
      </c>
      <c r="BL33" s="6">
        <f>IF(BL$2=Calculation!$L$4,Data!BW33,0)</f>
        <v>0</v>
      </c>
      <c r="BM33" s="6">
        <f>IF(BM$2=Calculation!$L$4,Data!BX33,0)</f>
        <v>0</v>
      </c>
      <c r="BN33" s="6">
        <f>IF(BN$2=Calculation!$L$4,Data!BY33,0)</f>
        <v>0</v>
      </c>
      <c r="BO33" s="22">
        <f t="shared" si="6"/>
        <v>0</v>
      </c>
      <c r="BP33" s="25">
        <f>IF(Calculation!$J$6='Reference Data'!BP$2,Data!C33,0)</f>
        <v>0</v>
      </c>
      <c r="BQ33" s="25">
        <f>IF(Calculation!$J$6='Reference Data'!BQ$2,Data!D33,0)</f>
        <v>0</v>
      </c>
      <c r="BR33" s="25">
        <f>IF(Calculation!$J$6='Reference Data'!BR$2,Data!E33,0)</f>
        <v>0</v>
      </c>
      <c r="BS33" s="25">
        <f>IF(Calculation!$J$6='Reference Data'!BS$2,Data!F33,0)</f>
        <v>3.945</v>
      </c>
      <c r="BT33" s="121">
        <f t="shared" si="0"/>
        <v>3.945</v>
      </c>
      <c r="BU33" s="124">
        <f>IF(Calculation!$L$6="Yes",'Reference Data'!BO33*Calculation!$L$5,0)</f>
        <v>0</v>
      </c>
      <c r="BV33" s="124">
        <f>IF(Calculation!$M$6="Yes",IF((Calculation!I37-'Reference Data'!BT33)&gt;0,(Calculation!I37-'Reference Data'!BT33)*Calculation!$M$5,0),0)</f>
        <v>0</v>
      </c>
      <c r="BW33" s="97">
        <f>IF(Calculation!$K$6="Yes",IF((Calculation!I37)&lt;Calculation!J37,(Calculation!I37-Calculation!J37)*Calculation!$K$5,0),0)</f>
        <v>-0.09757716894977175</v>
      </c>
      <c r="BX33" s="127">
        <f>IF(Calculation!$N$5='Reference Data'!$BX$2,'Scaling Calculation'!D36,0)</f>
        <v>0</v>
      </c>
      <c r="BY33" s="3">
        <f>IF(Calculation!$N$5='Reference Data'!$BY$2,'Scaling Calculation'!H36,0)</f>
        <v>0</v>
      </c>
      <c r="BZ33" s="22">
        <f>IF(Calculation!$N$6="Yes",SUM('Reference Data'!BX33:BY33),0)</f>
        <v>0</v>
      </c>
      <c r="CA33" s="25"/>
      <c r="CB33" s="25"/>
      <c r="CC33" s="25"/>
      <c r="CD33" s="25"/>
      <c r="CE33" s="25"/>
      <c r="CF33" s="25"/>
      <c r="CG33" s="25"/>
      <c r="CH33" s="25"/>
      <c r="CI33" s="25"/>
      <c r="CJ33" s="25"/>
      <c r="CK33" s="25"/>
      <c r="CL33" s="25"/>
      <c r="CM33" s="25"/>
      <c r="CN33" s="25"/>
      <c r="CO33" s="25"/>
      <c r="CP33" s="25"/>
      <c r="CQ33" s="25" t="e">
        <f>IF(Calculation!#REF!='Reference Data'!CQ$2,Data!G33,0)</f>
        <v>#REF!</v>
      </c>
      <c r="CR33" s="25" t="e">
        <f>IF(Calculation!#REF!='Reference Data'!CR$2,Data!H33,0)</f>
        <v>#REF!</v>
      </c>
      <c r="CS33" s="25" t="e">
        <f>IF(Calculation!#REF!='Reference Data'!CS$2,Data!I33,0)</f>
        <v>#REF!</v>
      </c>
      <c r="CT33" s="25" t="e">
        <f>IF(Calculation!#REF!='Reference Data'!CT$2,Data!J33,0)</f>
        <v>#REF!</v>
      </c>
      <c r="CU33" s="25" t="e">
        <f>IF(Calculation!#REF!='Reference Data'!CU$2,Data!K33,0)</f>
        <v>#REF!</v>
      </c>
      <c r="CV33" s="25" t="e">
        <f>IF(Calculation!#REF!='Reference Data'!CV$2,Data!L33,0)</f>
        <v>#REF!</v>
      </c>
      <c r="CW33" s="25" t="e">
        <f>IF(Calculation!#REF!='Reference Data'!CW$2,Data!M33,0)</f>
        <v>#REF!</v>
      </c>
      <c r="CX33" s="25" t="e">
        <f>IF(Calculation!#REF!='Reference Data'!CX$2,Data!N33,0)</f>
        <v>#REF!</v>
      </c>
      <c r="CY33" s="25" t="e">
        <f>IF(Calculation!#REF!='Reference Data'!CY$2,Data!O33,0)</f>
        <v>#REF!</v>
      </c>
      <c r="CZ33" s="25" t="e">
        <f>IF(Calculation!#REF!='Reference Data'!CZ$2,Data!P33,0)</f>
        <v>#REF!</v>
      </c>
      <c r="DA33" s="25" t="e">
        <f>IF(Calculation!#REF!='Reference Data'!DA$2,Data!Q33,0)</f>
        <v>#REF!</v>
      </c>
      <c r="DB33" s="25" t="e">
        <f>IF(Calculation!#REF!='Reference Data'!DB$2,Data!R33,0)</f>
        <v>#REF!</v>
      </c>
      <c r="DC33" s="25" t="e">
        <f>IF(Calculation!#REF!='Reference Data'!DC$2,Data!S33,0)</f>
        <v>#REF!</v>
      </c>
      <c r="DD33" s="25" t="e">
        <f>IF(Calculation!#REF!='Reference Data'!DD$2,Data!T33,0)</f>
        <v>#REF!</v>
      </c>
      <c r="DE33" s="25" t="e">
        <f>IF(Calculation!#REF!='Reference Data'!DE$2,Data!U33,0)</f>
        <v>#REF!</v>
      </c>
      <c r="DF33" s="30" t="e">
        <f t="shared" si="7"/>
        <v>#REF!</v>
      </c>
    </row>
    <row r="34" spans="1:110" ht="15">
      <c r="A34" s="15">
        <v>10087</v>
      </c>
      <c r="B34" s="48" t="s">
        <v>41</v>
      </c>
      <c r="C34" s="24">
        <f>IF(Calculation!$C$6='Reference Data'!C$2,Data!G34,0)</f>
        <v>0</v>
      </c>
      <c r="D34" s="25">
        <f>IF(Calculation!$C$6='Reference Data'!D$2,Data!H34,0)</f>
        <v>0</v>
      </c>
      <c r="E34" s="25">
        <f>IF(Calculation!$C$6='Reference Data'!E$2,Data!I34,0)</f>
        <v>43.41081997716895</v>
      </c>
      <c r="F34" s="25">
        <f>IF(Calculation!$C$6='Reference Data'!F$2,Data!J34,0)</f>
        <v>0</v>
      </c>
      <c r="G34" s="25">
        <f>IF(Calculation!$C$6='Reference Data'!G$2,Data!K34,0)</f>
        <v>0</v>
      </c>
      <c r="H34" s="25">
        <f>IF(Calculation!$C$6='Reference Data'!H$2,Data!L34,0)</f>
        <v>0</v>
      </c>
      <c r="I34" s="25">
        <f>IF(Calculation!$C$6='Reference Data'!I$2,Data!M34,0)</f>
        <v>0</v>
      </c>
      <c r="J34" s="25">
        <f>IF(Calculation!$C$6='Reference Data'!J$2,Data!N34,0)</f>
        <v>0</v>
      </c>
      <c r="K34" s="25">
        <f>IF(Calculation!$C$6='Reference Data'!K$2,Data!O34,0)</f>
        <v>0</v>
      </c>
      <c r="L34" s="25">
        <f>IF(Calculation!$C$6='Reference Data'!L$2,Data!P34,0)</f>
        <v>0</v>
      </c>
      <c r="M34" s="25">
        <f>IF(Calculation!$C$6='Reference Data'!M$2,Data!Q34,0)</f>
        <v>0</v>
      </c>
      <c r="N34" s="25">
        <f>IF(Calculation!$C$6='Reference Data'!N$2,Data!R34,0)</f>
        <v>0</v>
      </c>
      <c r="O34" s="25">
        <f>IF(Calculation!$C$6='Reference Data'!O$2,Data!S34,0)</f>
        <v>0</v>
      </c>
      <c r="P34" s="25">
        <f>IF(Calculation!$C$6='Reference Data'!P$2,Data!T34,0)</f>
        <v>0</v>
      </c>
      <c r="Q34" s="25">
        <f>IF(Calculation!$C$6='Reference Data'!Q$2,Data!U34,0)</f>
        <v>0</v>
      </c>
      <c r="R34" s="30">
        <f t="shared" si="1"/>
        <v>43.41081997716895</v>
      </c>
      <c r="S34" s="31">
        <f>IF(S$2=Calculation!$D$6,Data!V34,0)</f>
        <v>0</v>
      </c>
      <c r="T34" s="6">
        <f>IF(T$2=Calculation!$D$6,Data!W34,0)</f>
        <v>0</v>
      </c>
      <c r="U34" s="6">
        <f>IF(U$2=Calculation!$D$6,Data!X34,0)</f>
        <v>0</v>
      </c>
      <c r="V34" s="6">
        <f>IF(V$2=Calculation!$D$6,Data!Y34,0)</f>
        <v>0</v>
      </c>
      <c r="W34" s="6">
        <f>IF(W$2=Calculation!$D$6,Data!Z34,0)</f>
        <v>0</v>
      </c>
      <c r="X34" s="6">
        <f>IF(X$2=Calculation!$D$6,Data!AA34,0)</f>
        <v>0</v>
      </c>
      <c r="Y34" s="6">
        <f>IF(Y$2=Calculation!$D$6,Data!AB34,0)</f>
        <v>0</v>
      </c>
      <c r="Z34" s="6">
        <f>IF(Z$2=Calculation!$D$6,Data!AC34,0)</f>
        <v>0</v>
      </c>
      <c r="AA34" s="6">
        <f>IF(AA$2=Calculation!$D$6,Data!AD34,0)</f>
        <v>0</v>
      </c>
      <c r="AB34" s="6">
        <f>IF(AB$2=Calculation!$D$6,Data!AE34,0)</f>
        <v>0</v>
      </c>
      <c r="AC34" s="6">
        <f>IF(AC$2=Calculation!$D$6,Data!AF34,0)</f>
        <v>0</v>
      </c>
      <c r="AD34" s="6">
        <f>IF(AD$2=Calculation!$D$6,Data!AG34,0)</f>
        <v>0</v>
      </c>
      <c r="AE34" s="6">
        <f>IF(AE$2=Calculation!$D$6,Data!AH34,0)</f>
        <v>0</v>
      </c>
      <c r="AF34" s="6">
        <f>IF(AF$2=Calculation!$D$6,Data!AI34,0)</f>
        <v>0</v>
      </c>
      <c r="AG34" s="8">
        <f t="shared" si="2"/>
        <v>0</v>
      </c>
      <c r="AH34" s="31">
        <f>IF(AH$2=Calculation!$E$6,0,0)</f>
        <v>0</v>
      </c>
      <c r="AI34" s="6">
        <f>IF(AI$2=Calculation!$E$6,Data!AJ34,0)</f>
        <v>0</v>
      </c>
      <c r="AJ34" s="6">
        <f>IF(AJ$2=Calculation!$E$6,Data!AK34,0)</f>
        <v>0</v>
      </c>
      <c r="AK34" s="6">
        <f>IF(AK$2=Calculation!$E$6,Data!AL34,0)</f>
        <v>0</v>
      </c>
      <c r="AL34" s="6">
        <f>IF(AL$2=Calculation!$E$6,Data!AM34,0)</f>
        <v>0</v>
      </c>
      <c r="AM34" s="6">
        <f>IF(AM$2=Calculation!$E$6,Data!AN34,0)</f>
        <v>0</v>
      </c>
      <c r="AN34" s="6">
        <f>IF(AN$2=Calculation!$E$6,Data!AO34,0)</f>
        <v>0</v>
      </c>
      <c r="AO34" s="6">
        <f>IF(AO$2=Calculation!$E$6,Data!AP34,0)</f>
        <v>0</v>
      </c>
      <c r="AP34" s="8">
        <f t="shared" si="3"/>
        <v>0</v>
      </c>
      <c r="AQ34" s="31">
        <f>IF(AQ$2=Calculation!$F$6,0,0)</f>
        <v>0</v>
      </c>
      <c r="AR34" s="6">
        <f>IF(AR$2=Calculation!$F$6,Data!AQ34,0)</f>
        <v>0</v>
      </c>
      <c r="AS34" s="6">
        <f>IF(AS$2=Calculation!$F$6,Data!AR34,0)</f>
        <v>0</v>
      </c>
      <c r="AT34" s="6">
        <f>IF(AT$2=Calculation!$F$6,Data!AS34,0)</f>
        <v>0</v>
      </c>
      <c r="AU34" s="6">
        <f>IF(AU$2=Calculation!$F$6,Data!AT34,0)</f>
        <v>0</v>
      </c>
      <c r="AV34" s="6">
        <f>IF(AV$2=Calculation!$F$6,Data!AU34,0)</f>
        <v>0</v>
      </c>
      <c r="AW34" s="6">
        <f>IF(AW$2=Calculation!$F$6,Data!AV34,0)</f>
        <v>0</v>
      </c>
      <c r="AX34" s="6">
        <f>IF(AX$2=Calculation!$F$6,Data!AW34,0)</f>
        <v>0</v>
      </c>
      <c r="AY34" s="8">
        <f t="shared" si="4"/>
        <v>0</v>
      </c>
      <c r="AZ34" s="31">
        <f>IF(AZ$2=Calculation!$G$6,0,0)</f>
        <v>0</v>
      </c>
      <c r="BA34" s="6">
        <f>IF(BA$2=Calculation!$G$6,Data!AX34,0)</f>
        <v>0</v>
      </c>
      <c r="BB34" s="6">
        <f>IF(BB$2=Calculation!$G$6,Data!AY34,0)</f>
        <v>0</v>
      </c>
      <c r="BC34" s="6">
        <f>IF(BC$2=Calculation!$G$6,Data!AZ34,0)</f>
        <v>0</v>
      </c>
      <c r="BD34" s="6">
        <f>IF(BD$2=Calculation!$G$6,Data!BA34,0)</f>
        <v>0</v>
      </c>
      <c r="BE34" s="6">
        <f>IF(BE$2=Calculation!$G$6,Data!BB34,0)</f>
        <v>0</v>
      </c>
      <c r="BF34" s="6">
        <f>IF(BF$2=Calculation!$G$6,Data!BC34,0)</f>
        <v>0</v>
      </c>
      <c r="BG34" s="6">
        <f>IF(BG$2=Calculation!$G$6,Data!BD34,0)</f>
        <v>0</v>
      </c>
      <c r="BH34" s="8">
        <f t="shared" si="5"/>
        <v>0</v>
      </c>
      <c r="BI34" s="119">
        <f>IF(Calculation!$H$6="Yes",Data!BE34,0)</f>
        <v>0</v>
      </c>
      <c r="BJ34" s="31">
        <f>IF(BJ$2=Calculation!$L$4,0,0)</f>
        <v>0</v>
      </c>
      <c r="BK34" s="6">
        <f>IF(BK$2=Calculation!$L$4,Data!BV34,0)</f>
        <v>0</v>
      </c>
      <c r="BL34" s="6">
        <f>IF(BL$2=Calculation!$L$4,Data!BW34,0)</f>
        <v>0</v>
      </c>
      <c r="BM34" s="6">
        <f>IF(BM$2=Calculation!$L$4,Data!BX34,0)</f>
        <v>0</v>
      </c>
      <c r="BN34" s="6">
        <f>IF(BN$2=Calculation!$L$4,Data!BY34,0)</f>
        <v>0</v>
      </c>
      <c r="BO34" s="22">
        <f t="shared" si="6"/>
        <v>0</v>
      </c>
      <c r="BP34" s="25">
        <f>IF(Calculation!$J$6='Reference Data'!BP$2,Data!C34,0)</f>
        <v>0</v>
      </c>
      <c r="BQ34" s="25">
        <f>IF(Calculation!$J$6='Reference Data'!BQ$2,Data!D34,0)</f>
        <v>0</v>
      </c>
      <c r="BR34" s="25">
        <f>IF(Calculation!$J$6='Reference Data'!BR$2,Data!E34,0)</f>
        <v>0</v>
      </c>
      <c r="BS34" s="25">
        <f>IF(Calculation!$J$6='Reference Data'!BS$2,Data!F34,0)</f>
        <v>85.48</v>
      </c>
      <c r="BT34" s="121">
        <f t="shared" si="0"/>
        <v>85.48</v>
      </c>
      <c r="BU34" s="124">
        <f>IF(Calculation!$L$6="Yes",'Reference Data'!BO34*Calculation!$L$5,0)</f>
        <v>0</v>
      </c>
      <c r="BV34" s="124">
        <f>IF(Calculation!$M$6="Yes",IF((Calculation!I38-'Reference Data'!BT34)&gt;0,(Calculation!I38-'Reference Data'!BT34)*Calculation!$M$5,0),0)</f>
        <v>0</v>
      </c>
      <c r="BW34" s="97">
        <f>IF(Calculation!$K$6="Yes",IF((Calculation!I38)&lt;Calculation!J38,(Calculation!I38-Calculation!J38)*Calculation!$K$5,0),0)</f>
        <v>-42.069180022831056</v>
      </c>
      <c r="BX34" s="127">
        <f>IF(Calculation!$N$5='Reference Data'!$BX$2,'Scaling Calculation'!D37,0)</f>
        <v>0</v>
      </c>
      <c r="BY34" s="3">
        <f>IF(Calculation!$N$5='Reference Data'!$BY$2,'Scaling Calculation'!H37,0)</f>
        <v>0</v>
      </c>
      <c r="BZ34" s="22">
        <f>IF(Calculation!$N$6="Yes",SUM('Reference Data'!BX34:BY34),0)</f>
        <v>0</v>
      </c>
      <c r="CA34" s="25"/>
      <c r="CB34" s="25"/>
      <c r="CC34" s="25"/>
      <c r="CD34" s="25"/>
      <c r="CE34" s="25"/>
      <c r="CF34" s="25"/>
      <c r="CG34" s="25"/>
      <c r="CH34" s="25"/>
      <c r="CI34" s="25"/>
      <c r="CJ34" s="25"/>
      <c r="CK34" s="25"/>
      <c r="CL34" s="25"/>
      <c r="CM34" s="25"/>
      <c r="CN34" s="25"/>
      <c r="CO34" s="25"/>
      <c r="CP34" s="25"/>
      <c r="CQ34" s="25" t="e">
        <f>IF(Calculation!#REF!='Reference Data'!CQ$2,Data!G34,0)</f>
        <v>#REF!</v>
      </c>
      <c r="CR34" s="25" t="e">
        <f>IF(Calculation!#REF!='Reference Data'!CR$2,Data!H34,0)</f>
        <v>#REF!</v>
      </c>
      <c r="CS34" s="25" t="e">
        <f>IF(Calculation!#REF!='Reference Data'!CS$2,Data!I34,0)</f>
        <v>#REF!</v>
      </c>
      <c r="CT34" s="25" t="e">
        <f>IF(Calculation!#REF!='Reference Data'!CT$2,Data!J34,0)</f>
        <v>#REF!</v>
      </c>
      <c r="CU34" s="25" t="e">
        <f>IF(Calculation!#REF!='Reference Data'!CU$2,Data!K34,0)</f>
        <v>#REF!</v>
      </c>
      <c r="CV34" s="25" t="e">
        <f>IF(Calculation!#REF!='Reference Data'!CV$2,Data!L34,0)</f>
        <v>#REF!</v>
      </c>
      <c r="CW34" s="25" t="e">
        <f>IF(Calculation!#REF!='Reference Data'!CW$2,Data!M34,0)</f>
        <v>#REF!</v>
      </c>
      <c r="CX34" s="25" t="e">
        <f>IF(Calculation!#REF!='Reference Data'!CX$2,Data!N34,0)</f>
        <v>#REF!</v>
      </c>
      <c r="CY34" s="25" t="e">
        <f>IF(Calculation!#REF!='Reference Data'!CY$2,Data!O34,0)</f>
        <v>#REF!</v>
      </c>
      <c r="CZ34" s="25" t="e">
        <f>IF(Calculation!#REF!='Reference Data'!CZ$2,Data!P34,0)</f>
        <v>#REF!</v>
      </c>
      <c r="DA34" s="25" t="e">
        <f>IF(Calculation!#REF!='Reference Data'!DA$2,Data!Q34,0)</f>
        <v>#REF!</v>
      </c>
      <c r="DB34" s="25" t="e">
        <f>IF(Calculation!#REF!='Reference Data'!DB$2,Data!R34,0)</f>
        <v>#REF!</v>
      </c>
      <c r="DC34" s="25" t="e">
        <f>IF(Calculation!#REF!='Reference Data'!DC$2,Data!S34,0)</f>
        <v>#REF!</v>
      </c>
      <c r="DD34" s="25" t="e">
        <f>IF(Calculation!#REF!='Reference Data'!DD$2,Data!T34,0)</f>
        <v>#REF!</v>
      </c>
      <c r="DE34" s="25" t="e">
        <f>IF(Calculation!#REF!='Reference Data'!DE$2,Data!U34,0)</f>
        <v>#REF!</v>
      </c>
      <c r="DF34" s="30" t="e">
        <f t="shared" si="7"/>
        <v>#REF!</v>
      </c>
    </row>
    <row r="35" spans="1:110" ht="15">
      <c r="A35" s="15">
        <v>10089</v>
      </c>
      <c r="B35" s="48" t="s">
        <v>42</v>
      </c>
      <c r="C35" s="24">
        <f>IF(Calculation!$C$6='Reference Data'!C$2,Data!G35,0)</f>
        <v>0</v>
      </c>
      <c r="D35" s="25">
        <f>IF(Calculation!$C$6='Reference Data'!D$2,Data!H35,0)</f>
        <v>0</v>
      </c>
      <c r="E35" s="25">
        <f>IF(Calculation!$C$6='Reference Data'!E$2,Data!I35,0)</f>
        <v>110.42244657534245</v>
      </c>
      <c r="F35" s="25">
        <f>IF(Calculation!$C$6='Reference Data'!F$2,Data!J35,0)</f>
        <v>0</v>
      </c>
      <c r="G35" s="25">
        <f>IF(Calculation!$C$6='Reference Data'!G$2,Data!K35,0)</f>
        <v>0</v>
      </c>
      <c r="H35" s="25">
        <f>IF(Calculation!$C$6='Reference Data'!H$2,Data!L35,0)</f>
        <v>0</v>
      </c>
      <c r="I35" s="25">
        <f>IF(Calculation!$C$6='Reference Data'!I$2,Data!M35,0)</f>
        <v>0</v>
      </c>
      <c r="J35" s="25">
        <f>IF(Calculation!$C$6='Reference Data'!J$2,Data!N35,0)</f>
        <v>0</v>
      </c>
      <c r="K35" s="25">
        <f>IF(Calculation!$C$6='Reference Data'!K$2,Data!O35,0)</f>
        <v>0</v>
      </c>
      <c r="L35" s="25">
        <f>IF(Calculation!$C$6='Reference Data'!L$2,Data!P35,0)</f>
        <v>0</v>
      </c>
      <c r="M35" s="25">
        <f>IF(Calculation!$C$6='Reference Data'!M$2,Data!Q35,0)</f>
        <v>0</v>
      </c>
      <c r="N35" s="25">
        <f>IF(Calculation!$C$6='Reference Data'!N$2,Data!R35,0)</f>
        <v>0</v>
      </c>
      <c r="O35" s="25">
        <f>IF(Calculation!$C$6='Reference Data'!O$2,Data!S35,0)</f>
        <v>0</v>
      </c>
      <c r="P35" s="25">
        <f>IF(Calculation!$C$6='Reference Data'!P$2,Data!T35,0)</f>
        <v>0</v>
      </c>
      <c r="Q35" s="25">
        <f>IF(Calculation!$C$6='Reference Data'!Q$2,Data!U35,0)</f>
        <v>0</v>
      </c>
      <c r="R35" s="30">
        <f t="shared" si="1"/>
        <v>110.42244657534245</v>
      </c>
      <c r="S35" s="31">
        <f>IF(S$2=Calculation!$D$6,Data!V35,0)</f>
        <v>0</v>
      </c>
      <c r="T35" s="6">
        <f>IF(T$2=Calculation!$D$6,Data!W35,0)</f>
        <v>0</v>
      </c>
      <c r="U35" s="6">
        <f>IF(U$2=Calculation!$D$6,Data!X35,0)</f>
        <v>0</v>
      </c>
      <c r="V35" s="6">
        <f>IF(V$2=Calculation!$D$6,Data!Y35,0)</f>
        <v>0</v>
      </c>
      <c r="W35" s="6">
        <f>IF(W$2=Calculation!$D$6,Data!Z35,0)</f>
        <v>0</v>
      </c>
      <c r="X35" s="6">
        <f>IF(X$2=Calculation!$D$6,Data!AA35,0)</f>
        <v>0</v>
      </c>
      <c r="Y35" s="6">
        <f>IF(Y$2=Calculation!$D$6,Data!AB35,0)</f>
        <v>0</v>
      </c>
      <c r="Z35" s="6">
        <f>IF(Z$2=Calculation!$D$6,Data!AC35,0)</f>
        <v>0</v>
      </c>
      <c r="AA35" s="6">
        <f>IF(AA$2=Calculation!$D$6,Data!AD35,0)</f>
        <v>0</v>
      </c>
      <c r="AB35" s="6">
        <f>IF(AB$2=Calculation!$D$6,Data!AE35,0)</f>
        <v>0</v>
      </c>
      <c r="AC35" s="6">
        <f>IF(AC$2=Calculation!$D$6,Data!AF35,0)</f>
        <v>0</v>
      </c>
      <c r="AD35" s="6">
        <f>IF(AD$2=Calculation!$D$6,Data!AG35,0)</f>
        <v>0</v>
      </c>
      <c r="AE35" s="6">
        <f>IF(AE$2=Calculation!$D$6,Data!AH35,0)</f>
        <v>0</v>
      </c>
      <c r="AF35" s="6">
        <f>IF(AF$2=Calculation!$D$6,Data!AI35,0)</f>
        <v>0</v>
      </c>
      <c r="AG35" s="8">
        <f t="shared" si="2"/>
        <v>0</v>
      </c>
      <c r="AH35" s="31">
        <f>IF(AH$2=Calculation!$E$6,0,0)</f>
        <v>0</v>
      </c>
      <c r="AI35" s="6">
        <f>IF(AI$2=Calculation!$E$6,Data!AJ35,0)</f>
        <v>0</v>
      </c>
      <c r="AJ35" s="6">
        <f>IF(AJ$2=Calculation!$E$6,Data!AK35,0)</f>
        <v>0</v>
      </c>
      <c r="AK35" s="6">
        <f>IF(AK$2=Calculation!$E$6,Data!AL35,0)</f>
        <v>0</v>
      </c>
      <c r="AL35" s="6">
        <f>IF(AL$2=Calculation!$E$6,Data!AM35,0)</f>
        <v>0</v>
      </c>
      <c r="AM35" s="6">
        <f>IF(AM$2=Calculation!$E$6,Data!AN35,0)</f>
        <v>0</v>
      </c>
      <c r="AN35" s="6">
        <f>IF(AN$2=Calculation!$E$6,Data!AO35,0)</f>
        <v>0</v>
      </c>
      <c r="AO35" s="6">
        <f>IF(AO$2=Calculation!$E$6,Data!AP35,0)</f>
        <v>0</v>
      </c>
      <c r="AP35" s="8">
        <f t="shared" si="3"/>
        <v>0</v>
      </c>
      <c r="AQ35" s="31">
        <f>IF(AQ$2=Calculation!$F$6,0,0)</f>
        <v>0</v>
      </c>
      <c r="AR35" s="6">
        <f>IF(AR$2=Calculation!$F$6,Data!AQ35,0)</f>
        <v>0</v>
      </c>
      <c r="AS35" s="6">
        <f>IF(AS$2=Calculation!$F$6,Data!AR35,0)</f>
        <v>0</v>
      </c>
      <c r="AT35" s="6">
        <f>IF(AT$2=Calculation!$F$6,Data!AS35,0)</f>
        <v>0</v>
      </c>
      <c r="AU35" s="6">
        <f>IF(AU$2=Calculation!$F$6,Data!AT35,0)</f>
        <v>0</v>
      </c>
      <c r="AV35" s="6">
        <f>IF(AV$2=Calculation!$F$6,Data!AU35,0)</f>
        <v>0</v>
      </c>
      <c r="AW35" s="6">
        <f>IF(AW$2=Calculation!$F$6,Data!AV35,0)</f>
        <v>0</v>
      </c>
      <c r="AX35" s="6">
        <f>IF(AX$2=Calculation!$F$6,Data!AW35,0)</f>
        <v>0</v>
      </c>
      <c r="AY35" s="8">
        <f t="shared" si="4"/>
        <v>0</v>
      </c>
      <c r="AZ35" s="31">
        <f>IF(AZ$2=Calculation!$G$6,0,0)</f>
        <v>0</v>
      </c>
      <c r="BA35" s="6">
        <f>IF(BA$2=Calculation!$G$6,Data!AX35,0)</f>
        <v>0</v>
      </c>
      <c r="BB35" s="6">
        <f>IF(BB$2=Calculation!$G$6,Data!AY35,0)</f>
        <v>0.5823059360730594</v>
      </c>
      <c r="BC35" s="6">
        <f>IF(BC$2=Calculation!$G$6,Data!AZ35,0)</f>
        <v>0</v>
      </c>
      <c r="BD35" s="6">
        <f>IF(BD$2=Calculation!$G$6,Data!BA35,0)</f>
        <v>0</v>
      </c>
      <c r="BE35" s="6">
        <f>IF(BE$2=Calculation!$G$6,Data!BB35,0)</f>
        <v>0</v>
      </c>
      <c r="BF35" s="6">
        <f>IF(BF$2=Calculation!$G$6,Data!BC35,0)</f>
        <v>0</v>
      </c>
      <c r="BG35" s="6">
        <f>IF(BG$2=Calculation!$G$6,Data!BD35,0)</f>
        <v>0</v>
      </c>
      <c r="BH35" s="8">
        <f t="shared" si="5"/>
        <v>0.5823059360730594</v>
      </c>
      <c r="BI35" s="119">
        <f>IF(Calculation!$H$6="Yes",Data!BE35,0)</f>
        <v>0</v>
      </c>
      <c r="BJ35" s="31">
        <f>IF(BJ$2=Calculation!$L$4,0,0)</f>
        <v>0</v>
      </c>
      <c r="BK35" s="6">
        <f>IF(BK$2=Calculation!$L$4,Data!BV35,0)</f>
        <v>0</v>
      </c>
      <c r="BL35" s="6">
        <f>IF(BL$2=Calculation!$L$4,Data!BW35,0)</f>
        <v>1.8415000000000001</v>
      </c>
      <c r="BM35" s="6">
        <f>IF(BM$2=Calculation!$L$4,Data!BX35,0)</f>
        <v>0</v>
      </c>
      <c r="BN35" s="6">
        <f>IF(BN$2=Calculation!$L$4,Data!BY35,0)</f>
        <v>0</v>
      </c>
      <c r="BO35" s="22">
        <f t="shared" si="6"/>
        <v>1.8415000000000001</v>
      </c>
      <c r="BP35" s="25">
        <f>IF(Calculation!$J$6='Reference Data'!BP$2,Data!C35,0)</f>
        <v>0</v>
      </c>
      <c r="BQ35" s="25">
        <f>IF(Calculation!$J$6='Reference Data'!BQ$2,Data!D35,0)</f>
        <v>0</v>
      </c>
      <c r="BR35" s="25">
        <f>IF(Calculation!$J$6='Reference Data'!BR$2,Data!E35,0)</f>
        <v>0</v>
      </c>
      <c r="BS35" s="25">
        <f>IF(Calculation!$J$6='Reference Data'!BS$2,Data!F35,0)</f>
        <v>104.213</v>
      </c>
      <c r="BT35" s="121">
        <f aca="true" t="shared" si="8" ref="BT35:BT66">SUM(BP35:BS35)</f>
        <v>104.213</v>
      </c>
      <c r="BU35" s="124">
        <f>IF(Calculation!$L$6="Yes",'Reference Data'!BO35*Calculation!$L$5,0)</f>
        <v>0.9207500000000001</v>
      </c>
      <c r="BV35" s="124">
        <f>IF(Calculation!$M$6="Yes",IF((Calculation!I39-'Reference Data'!BT35)&gt;0,(Calculation!I39-'Reference Data'!BT35)*Calculation!$M$5,0),0)</f>
        <v>1.4067851598173498</v>
      </c>
      <c r="BW35" s="97">
        <f>IF(Calculation!$K$6="Yes",IF((Calculation!I39)&lt;Calculation!J39,(Calculation!I39-Calculation!J39)*Calculation!$K$5,0),0)</f>
        <v>0</v>
      </c>
      <c r="BX35" s="127">
        <f>IF(Calculation!$N$5='Reference Data'!$BX$2,'Scaling Calculation'!D38,0)</f>
        <v>0</v>
      </c>
      <c r="BY35" s="3">
        <f>IF(Calculation!$N$5='Reference Data'!$BY$2,'Scaling Calculation'!H38,0)</f>
        <v>0</v>
      </c>
      <c r="BZ35" s="22">
        <f>IF(Calculation!$N$6="Yes",SUM('Reference Data'!BX35:BY35),0)</f>
        <v>0</v>
      </c>
      <c r="CA35" s="25"/>
      <c r="CB35" s="25"/>
      <c r="CC35" s="25"/>
      <c r="CD35" s="25"/>
      <c r="CE35" s="25"/>
      <c r="CF35" s="25"/>
      <c r="CG35" s="25"/>
      <c r="CH35" s="25"/>
      <c r="CI35" s="25"/>
      <c r="CJ35" s="25"/>
      <c r="CK35" s="25"/>
      <c r="CL35" s="25"/>
      <c r="CM35" s="25"/>
      <c r="CN35" s="25"/>
      <c r="CO35" s="25"/>
      <c r="CP35" s="25"/>
      <c r="CQ35" s="25" t="e">
        <f>IF(Calculation!#REF!='Reference Data'!CQ$2,Data!G35,0)</f>
        <v>#REF!</v>
      </c>
      <c r="CR35" s="25" t="e">
        <f>IF(Calculation!#REF!='Reference Data'!CR$2,Data!H35,0)</f>
        <v>#REF!</v>
      </c>
      <c r="CS35" s="25" t="e">
        <f>IF(Calculation!#REF!='Reference Data'!CS$2,Data!I35,0)</f>
        <v>#REF!</v>
      </c>
      <c r="CT35" s="25" t="e">
        <f>IF(Calculation!#REF!='Reference Data'!CT$2,Data!J35,0)</f>
        <v>#REF!</v>
      </c>
      <c r="CU35" s="25" t="e">
        <f>IF(Calculation!#REF!='Reference Data'!CU$2,Data!K35,0)</f>
        <v>#REF!</v>
      </c>
      <c r="CV35" s="25" t="e">
        <f>IF(Calculation!#REF!='Reference Data'!CV$2,Data!L35,0)</f>
        <v>#REF!</v>
      </c>
      <c r="CW35" s="25" t="e">
        <f>IF(Calculation!#REF!='Reference Data'!CW$2,Data!M35,0)</f>
        <v>#REF!</v>
      </c>
      <c r="CX35" s="25" t="e">
        <f>IF(Calculation!#REF!='Reference Data'!CX$2,Data!N35,0)</f>
        <v>#REF!</v>
      </c>
      <c r="CY35" s="25" t="e">
        <f>IF(Calculation!#REF!='Reference Data'!CY$2,Data!O35,0)</f>
        <v>#REF!</v>
      </c>
      <c r="CZ35" s="25" t="e">
        <f>IF(Calculation!#REF!='Reference Data'!CZ$2,Data!P35,0)</f>
        <v>#REF!</v>
      </c>
      <c r="DA35" s="25" t="e">
        <f>IF(Calculation!#REF!='Reference Data'!DA$2,Data!Q35,0)</f>
        <v>#REF!</v>
      </c>
      <c r="DB35" s="25" t="e">
        <f>IF(Calculation!#REF!='Reference Data'!DB$2,Data!R35,0)</f>
        <v>#REF!</v>
      </c>
      <c r="DC35" s="25" t="e">
        <f>IF(Calculation!#REF!='Reference Data'!DC$2,Data!S35,0)</f>
        <v>#REF!</v>
      </c>
      <c r="DD35" s="25" t="e">
        <f>IF(Calculation!#REF!='Reference Data'!DD$2,Data!T35,0)</f>
        <v>#REF!</v>
      </c>
      <c r="DE35" s="25" t="e">
        <f>IF(Calculation!#REF!='Reference Data'!DE$2,Data!U35,0)</f>
        <v>#REF!</v>
      </c>
      <c r="DF35" s="30" t="e">
        <f t="shared" si="7"/>
        <v>#REF!</v>
      </c>
    </row>
    <row r="36" spans="1:110" ht="15">
      <c r="A36" s="15">
        <v>10091</v>
      </c>
      <c r="B36" s="48" t="s">
        <v>43</v>
      </c>
      <c r="C36" s="24">
        <f>IF(Calculation!$C$6='Reference Data'!C$2,Data!G36,0)</f>
        <v>0</v>
      </c>
      <c r="D36" s="25">
        <f>IF(Calculation!$C$6='Reference Data'!D$2,Data!H36,0)</f>
        <v>0</v>
      </c>
      <c r="E36" s="25">
        <f>IF(Calculation!$C$6='Reference Data'!E$2,Data!I36,0)</f>
        <v>9.11535410958904</v>
      </c>
      <c r="F36" s="25">
        <f>IF(Calculation!$C$6='Reference Data'!F$2,Data!J36,0)</f>
        <v>0</v>
      </c>
      <c r="G36" s="25">
        <f>IF(Calculation!$C$6='Reference Data'!G$2,Data!K36,0)</f>
        <v>0</v>
      </c>
      <c r="H36" s="25">
        <f>IF(Calculation!$C$6='Reference Data'!H$2,Data!L36,0)</f>
        <v>0</v>
      </c>
      <c r="I36" s="25">
        <f>IF(Calculation!$C$6='Reference Data'!I$2,Data!M36,0)</f>
        <v>0</v>
      </c>
      <c r="J36" s="25">
        <f>IF(Calculation!$C$6='Reference Data'!J$2,Data!N36,0)</f>
        <v>0</v>
      </c>
      <c r="K36" s="25">
        <f>IF(Calculation!$C$6='Reference Data'!K$2,Data!O36,0)</f>
        <v>0</v>
      </c>
      <c r="L36" s="25">
        <f>IF(Calculation!$C$6='Reference Data'!L$2,Data!P36,0)</f>
        <v>0</v>
      </c>
      <c r="M36" s="25">
        <f>IF(Calculation!$C$6='Reference Data'!M$2,Data!Q36,0)</f>
        <v>0</v>
      </c>
      <c r="N36" s="25">
        <f>IF(Calculation!$C$6='Reference Data'!N$2,Data!R36,0)</f>
        <v>0</v>
      </c>
      <c r="O36" s="25">
        <f>IF(Calculation!$C$6='Reference Data'!O$2,Data!S36,0)</f>
        <v>0</v>
      </c>
      <c r="P36" s="25">
        <f>IF(Calculation!$C$6='Reference Data'!P$2,Data!T36,0)</f>
        <v>0</v>
      </c>
      <c r="Q36" s="25">
        <f>IF(Calculation!$C$6='Reference Data'!Q$2,Data!U36,0)</f>
        <v>0</v>
      </c>
      <c r="R36" s="30">
        <f t="shared" si="1"/>
        <v>9.11535410958904</v>
      </c>
      <c r="S36" s="31">
        <f>IF(S$2=Calculation!$D$6,Data!V36,0)</f>
        <v>0</v>
      </c>
      <c r="T36" s="6">
        <f>IF(T$2=Calculation!$D$6,Data!W36,0)</f>
        <v>0</v>
      </c>
      <c r="U36" s="6">
        <f>IF(U$2=Calculation!$D$6,Data!X36,0)</f>
        <v>0</v>
      </c>
      <c r="V36" s="6">
        <f>IF(V$2=Calculation!$D$6,Data!Y36,0)</f>
        <v>0</v>
      </c>
      <c r="W36" s="6">
        <f>IF(W$2=Calculation!$D$6,Data!Z36,0)</f>
        <v>0</v>
      </c>
      <c r="X36" s="6">
        <f>IF(X$2=Calculation!$D$6,Data!AA36,0)</f>
        <v>0</v>
      </c>
      <c r="Y36" s="6">
        <f>IF(Y$2=Calculation!$D$6,Data!AB36,0)</f>
        <v>0</v>
      </c>
      <c r="Z36" s="6">
        <f>IF(Z$2=Calculation!$D$6,Data!AC36,0)</f>
        <v>0</v>
      </c>
      <c r="AA36" s="6">
        <f>IF(AA$2=Calculation!$D$6,Data!AD36,0)</f>
        <v>0</v>
      </c>
      <c r="AB36" s="6">
        <f>IF(AB$2=Calculation!$D$6,Data!AE36,0)</f>
        <v>0</v>
      </c>
      <c r="AC36" s="6">
        <f>IF(AC$2=Calculation!$D$6,Data!AF36,0)</f>
        <v>0</v>
      </c>
      <c r="AD36" s="6">
        <f>IF(AD$2=Calculation!$D$6,Data!AG36,0)</f>
        <v>0</v>
      </c>
      <c r="AE36" s="6">
        <f>IF(AE$2=Calculation!$D$6,Data!AH36,0)</f>
        <v>0</v>
      </c>
      <c r="AF36" s="6">
        <f>IF(AF$2=Calculation!$D$6,Data!AI36,0)</f>
        <v>0</v>
      </c>
      <c r="AG36" s="8">
        <f t="shared" si="2"/>
        <v>0</v>
      </c>
      <c r="AH36" s="31">
        <f>IF(AH$2=Calculation!$E$6,0,0)</f>
        <v>0</v>
      </c>
      <c r="AI36" s="6">
        <f>IF(AI$2=Calculation!$E$6,Data!AJ36,0)</f>
        <v>0</v>
      </c>
      <c r="AJ36" s="6">
        <f>IF(AJ$2=Calculation!$E$6,Data!AK36,0)</f>
        <v>0</v>
      </c>
      <c r="AK36" s="6">
        <f>IF(AK$2=Calculation!$E$6,Data!AL36,0)</f>
        <v>0</v>
      </c>
      <c r="AL36" s="6">
        <f>IF(AL$2=Calculation!$E$6,Data!AM36,0)</f>
        <v>0</v>
      </c>
      <c r="AM36" s="6">
        <f>IF(AM$2=Calculation!$E$6,Data!AN36,0)</f>
        <v>0</v>
      </c>
      <c r="AN36" s="6">
        <f>IF(AN$2=Calculation!$E$6,Data!AO36,0)</f>
        <v>0</v>
      </c>
      <c r="AO36" s="6">
        <f>IF(AO$2=Calculation!$E$6,Data!AP36,0)</f>
        <v>0</v>
      </c>
      <c r="AP36" s="8">
        <f t="shared" si="3"/>
        <v>0</v>
      </c>
      <c r="AQ36" s="31">
        <f>IF(AQ$2=Calculation!$F$6,0,0)</f>
        <v>0</v>
      </c>
      <c r="AR36" s="6">
        <f>IF(AR$2=Calculation!$F$6,Data!AQ36,0)</f>
        <v>0</v>
      </c>
      <c r="AS36" s="6">
        <f>IF(AS$2=Calculation!$F$6,Data!AR36,0)</f>
        <v>0</v>
      </c>
      <c r="AT36" s="6">
        <f>IF(AT$2=Calculation!$F$6,Data!AS36,0)</f>
        <v>0</v>
      </c>
      <c r="AU36" s="6">
        <f>IF(AU$2=Calculation!$F$6,Data!AT36,0)</f>
        <v>0</v>
      </c>
      <c r="AV36" s="6">
        <f>IF(AV$2=Calculation!$F$6,Data!AU36,0)</f>
        <v>0</v>
      </c>
      <c r="AW36" s="6">
        <f>IF(AW$2=Calculation!$F$6,Data!AV36,0)</f>
        <v>0</v>
      </c>
      <c r="AX36" s="6">
        <f>IF(AX$2=Calculation!$F$6,Data!AW36,0)</f>
        <v>0</v>
      </c>
      <c r="AY36" s="8">
        <f t="shared" si="4"/>
        <v>0</v>
      </c>
      <c r="AZ36" s="31">
        <f>IF(AZ$2=Calculation!$G$6,0,0)</f>
        <v>0</v>
      </c>
      <c r="BA36" s="6">
        <f>IF(BA$2=Calculation!$G$6,Data!AX36,0)</f>
        <v>0</v>
      </c>
      <c r="BB36" s="6">
        <f>IF(BB$2=Calculation!$G$6,Data!AY36,0)</f>
        <v>0</v>
      </c>
      <c r="BC36" s="6">
        <f>IF(BC$2=Calculation!$G$6,Data!AZ36,0)</f>
        <v>0</v>
      </c>
      <c r="BD36" s="6">
        <f>IF(BD$2=Calculation!$G$6,Data!BA36,0)</f>
        <v>0</v>
      </c>
      <c r="BE36" s="6">
        <f>IF(BE$2=Calculation!$G$6,Data!BB36,0)</f>
        <v>0</v>
      </c>
      <c r="BF36" s="6">
        <f>IF(BF$2=Calculation!$G$6,Data!BC36,0)</f>
        <v>0</v>
      </c>
      <c r="BG36" s="6">
        <f>IF(BG$2=Calculation!$G$6,Data!BD36,0)</f>
        <v>0</v>
      </c>
      <c r="BH36" s="8">
        <f t="shared" si="5"/>
        <v>0</v>
      </c>
      <c r="BI36" s="119">
        <f>IF(Calculation!$H$6="Yes",Data!BE36,0)</f>
        <v>0</v>
      </c>
      <c r="BJ36" s="31">
        <f>IF(BJ$2=Calculation!$L$4,0,0)</f>
        <v>0</v>
      </c>
      <c r="BK36" s="6">
        <f>IF(BK$2=Calculation!$L$4,Data!BV36,0)</f>
        <v>0</v>
      </c>
      <c r="BL36" s="6">
        <f>IF(BL$2=Calculation!$L$4,Data!BW36,0)</f>
        <v>0.013</v>
      </c>
      <c r="BM36" s="6">
        <f>IF(BM$2=Calculation!$L$4,Data!BX36,0)</f>
        <v>0</v>
      </c>
      <c r="BN36" s="6">
        <f>IF(BN$2=Calculation!$L$4,Data!BY36,0)</f>
        <v>0</v>
      </c>
      <c r="BO36" s="22">
        <f t="shared" si="6"/>
        <v>0.013</v>
      </c>
      <c r="BP36" s="25">
        <f>IF(Calculation!$J$6='Reference Data'!BP$2,Data!C36,0)</f>
        <v>0</v>
      </c>
      <c r="BQ36" s="25">
        <f>IF(Calculation!$J$6='Reference Data'!BQ$2,Data!D36,0)</f>
        <v>0</v>
      </c>
      <c r="BR36" s="25">
        <f>IF(Calculation!$J$6='Reference Data'!BR$2,Data!E36,0)</f>
        <v>0</v>
      </c>
      <c r="BS36" s="25">
        <f>IF(Calculation!$J$6='Reference Data'!BS$2,Data!F36,0)</f>
        <v>9.422</v>
      </c>
      <c r="BT36" s="121">
        <f t="shared" si="8"/>
        <v>9.422</v>
      </c>
      <c r="BU36" s="124">
        <f>IF(Calculation!$L$6="Yes",'Reference Data'!BO36*Calculation!$L$5,0)</f>
        <v>0.0065</v>
      </c>
      <c r="BV36" s="124">
        <f>IF(Calculation!$M$6="Yes",IF((Calculation!I40-'Reference Data'!BT36)&gt;0,(Calculation!I40-'Reference Data'!BT36)*Calculation!$M$5,0),0)</f>
        <v>0</v>
      </c>
      <c r="BW36" s="97">
        <f>IF(Calculation!$K$6="Yes",IF((Calculation!I40)&lt;Calculation!J40,(Calculation!I40-Calculation!J40)*Calculation!$K$5,0),0)</f>
        <v>-0.3066458904109606</v>
      </c>
      <c r="BX36" s="127">
        <f>IF(Calculation!$N$5='Reference Data'!$BX$2,'Scaling Calculation'!D39,0)</f>
        <v>0</v>
      </c>
      <c r="BY36" s="3">
        <f>IF(Calculation!$N$5='Reference Data'!$BY$2,'Scaling Calculation'!H39,0)</f>
        <v>0</v>
      </c>
      <c r="BZ36" s="22">
        <f>IF(Calculation!$N$6="Yes",SUM('Reference Data'!BX36:BY36),0)</f>
        <v>0</v>
      </c>
      <c r="CA36" s="25"/>
      <c r="CB36" s="25"/>
      <c r="CC36" s="25"/>
      <c r="CD36" s="25"/>
      <c r="CE36" s="25"/>
      <c r="CF36" s="25"/>
      <c r="CG36" s="25"/>
      <c r="CH36" s="25"/>
      <c r="CI36" s="25"/>
      <c r="CJ36" s="25"/>
      <c r="CK36" s="25"/>
      <c r="CL36" s="25"/>
      <c r="CM36" s="25"/>
      <c r="CN36" s="25"/>
      <c r="CO36" s="25"/>
      <c r="CP36" s="25"/>
      <c r="CQ36" s="25" t="e">
        <f>IF(Calculation!#REF!='Reference Data'!CQ$2,Data!G36,0)</f>
        <v>#REF!</v>
      </c>
      <c r="CR36" s="25" t="e">
        <f>IF(Calculation!#REF!='Reference Data'!CR$2,Data!H36,0)</f>
        <v>#REF!</v>
      </c>
      <c r="CS36" s="25" t="e">
        <f>IF(Calculation!#REF!='Reference Data'!CS$2,Data!I36,0)</f>
        <v>#REF!</v>
      </c>
      <c r="CT36" s="25" t="e">
        <f>IF(Calculation!#REF!='Reference Data'!CT$2,Data!J36,0)</f>
        <v>#REF!</v>
      </c>
      <c r="CU36" s="25" t="e">
        <f>IF(Calculation!#REF!='Reference Data'!CU$2,Data!K36,0)</f>
        <v>#REF!</v>
      </c>
      <c r="CV36" s="25" t="e">
        <f>IF(Calculation!#REF!='Reference Data'!CV$2,Data!L36,0)</f>
        <v>#REF!</v>
      </c>
      <c r="CW36" s="25" t="e">
        <f>IF(Calculation!#REF!='Reference Data'!CW$2,Data!M36,0)</f>
        <v>#REF!</v>
      </c>
      <c r="CX36" s="25" t="e">
        <f>IF(Calculation!#REF!='Reference Data'!CX$2,Data!N36,0)</f>
        <v>#REF!</v>
      </c>
      <c r="CY36" s="25" t="e">
        <f>IF(Calculation!#REF!='Reference Data'!CY$2,Data!O36,0)</f>
        <v>#REF!</v>
      </c>
      <c r="CZ36" s="25" t="e">
        <f>IF(Calculation!#REF!='Reference Data'!CZ$2,Data!P36,0)</f>
        <v>#REF!</v>
      </c>
      <c r="DA36" s="25" t="e">
        <f>IF(Calculation!#REF!='Reference Data'!DA$2,Data!Q36,0)</f>
        <v>#REF!</v>
      </c>
      <c r="DB36" s="25" t="e">
        <f>IF(Calculation!#REF!='Reference Data'!DB$2,Data!R36,0)</f>
        <v>#REF!</v>
      </c>
      <c r="DC36" s="25" t="e">
        <f>IF(Calculation!#REF!='Reference Data'!DC$2,Data!S36,0)</f>
        <v>#REF!</v>
      </c>
      <c r="DD36" s="25" t="e">
        <f>IF(Calculation!#REF!='Reference Data'!DD$2,Data!T36,0)</f>
        <v>#REF!</v>
      </c>
      <c r="DE36" s="25" t="e">
        <f>IF(Calculation!#REF!='Reference Data'!DE$2,Data!U36,0)</f>
        <v>#REF!</v>
      </c>
      <c r="DF36" s="30" t="e">
        <f t="shared" si="7"/>
        <v>#REF!</v>
      </c>
    </row>
    <row r="37" spans="1:110" ht="15">
      <c r="A37" s="15">
        <v>10094</v>
      </c>
      <c r="B37" s="48" t="s">
        <v>44</v>
      </c>
      <c r="C37" s="24">
        <f>IF(Calculation!$C$6='Reference Data'!C$2,Data!G37,0)</f>
        <v>0</v>
      </c>
      <c r="D37" s="25">
        <f>IF(Calculation!$C$6='Reference Data'!D$2,Data!H37,0)</f>
        <v>0</v>
      </c>
      <c r="E37" s="25">
        <f>IF(Calculation!$C$6='Reference Data'!E$2,Data!I37,0)</f>
        <v>3.14409303652968</v>
      </c>
      <c r="F37" s="25">
        <f>IF(Calculation!$C$6='Reference Data'!F$2,Data!J37,0)</f>
        <v>0</v>
      </c>
      <c r="G37" s="25">
        <f>IF(Calculation!$C$6='Reference Data'!G$2,Data!K37,0)</f>
        <v>0</v>
      </c>
      <c r="H37" s="25">
        <f>IF(Calculation!$C$6='Reference Data'!H$2,Data!L37,0)</f>
        <v>0</v>
      </c>
      <c r="I37" s="25">
        <f>IF(Calculation!$C$6='Reference Data'!I$2,Data!M37,0)</f>
        <v>0</v>
      </c>
      <c r="J37" s="25">
        <f>IF(Calculation!$C$6='Reference Data'!J$2,Data!N37,0)</f>
        <v>0</v>
      </c>
      <c r="K37" s="25">
        <f>IF(Calculation!$C$6='Reference Data'!K$2,Data!O37,0)</f>
        <v>0</v>
      </c>
      <c r="L37" s="25">
        <f>IF(Calculation!$C$6='Reference Data'!L$2,Data!P37,0)</f>
        <v>0</v>
      </c>
      <c r="M37" s="25">
        <f>IF(Calculation!$C$6='Reference Data'!M$2,Data!Q37,0)</f>
        <v>0</v>
      </c>
      <c r="N37" s="25">
        <f>IF(Calculation!$C$6='Reference Data'!N$2,Data!R37,0)</f>
        <v>0</v>
      </c>
      <c r="O37" s="25">
        <f>IF(Calculation!$C$6='Reference Data'!O$2,Data!S37,0)</f>
        <v>0</v>
      </c>
      <c r="P37" s="25">
        <f>IF(Calculation!$C$6='Reference Data'!P$2,Data!T37,0)</f>
        <v>0</v>
      </c>
      <c r="Q37" s="25">
        <f>IF(Calculation!$C$6='Reference Data'!Q$2,Data!U37,0)</f>
        <v>0</v>
      </c>
      <c r="R37" s="30">
        <f t="shared" si="1"/>
        <v>3.14409303652968</v>
      </c>
      <c r="S37" s="31">
        <f>IF(S$2=Calculation!$D$6,Data!V37,0)</f>
        <v>0</v>
      </c>
      <c r="T37" s="6">
        <f>IF(T$2=Calculation!$D$6,Data!W37,0)</f>
        <v>0</v>
      </c>
      <c r="U37" s="6">
        <f>IF(U$2=Calculation!$D$6,Data!X37,0)</f>
        <v>0</v>
      </c>
      <c r="V37" s="6">
        <f>IF(V$2=Calculation!$D$6,Data!Y37,0)</f>
        <v>0</v>
      </c>
      <c r="W37" s="6">
        <f>IF(W$2=Calculation!$D$6,Data!Z37,0)</f>
        <v>0</v>
      </c>
      <c r="X37" s="6">
        <f>IF(X$2=Calculation!$D$6,Data!AA37,0)</f>
        <v>0</v>
      </c>
      <c r="Y37" s="6">
        <f>IF(Y$2=Calculation!$D$6,Data!AB37,0)</f>
        <v>0</v>
      </c>
      <c r="Z37" s="6">
        <f>IF(Z$2=Calculation!$D$6,Data!AC37,0)</f>
        <v>0</v>
      </c>
      <c r="AA37" s="6">
        <f>IF(AA$2=Calculation!$D$6,Data!AD37,0)</f>
        <v>0</v>
      </c>
      <c r="AB37" s="6">
        <f>IF(AB$2=Calculation!$D$6,Data!AE37,0)</f>
        <v>0</v>
      </c>
      <c r="AC37" s="6">
        <f>IF(AC$2=Calculation!$D$6,Data!AF37,0)</f>
        <v>0</v>
      </c>
      <c r="AD37" s="6">
        <f>IF(AD$2=Calculation!$D$6,Data!AG37,0)</f>
        <v>0</v>
      </c>
      <c r="AE37" s="6">
        <f>IF(AE$2=Calculation!$D$6,Data!AH37,0)</f>
        <v>0</v>
      </c>
      <c r="AF37" s="6">
        <f>IF(AF$2=Calculation!$D$6,Data!AI37,0)</f>
        <v>0</v>
      </c>
      <c r="AG37" s="8">
        <f t="shared" si="2"/>
        <v>0</v>
      </c>
      <c r="AH37" s="31">
        <f>IF(AH$2=Calculation!$E$6,0,0)</f>
        <v>0</v>
      </c>
      <c r="AI37" s="6">
        <f>IF(AI$2=Calculation!$E$6,Data!AJ37,0)</f>
        <v>0</v>
      </c>
      <c r="AJ37" s="6">
        <f>IF(AJ$2=Calculation!$E$6,Data!AK37,0)</f>
        <v>0.11232876712328767</v>
      </c>
      <c r="AK37" s="6">
        <f>IF(AK$2=Calculation!$E$6,Data!AL37,0)</f>
        <v>0</v>
      </c>
      <c r="AL37" s="6">
        <f>IF(AL$2=Calculation!$E$6,Data!AM37,0)</f>
        <v>0</v>
      </c>
      <c r="AM37" s="6">
        <f>IF(AM$2=Calculation!$E$6,Data!AN37,0)</f>
        <v>0</v>
      </c>
      <c r="AN37" s="6">
        <f>IF(AN$2=Calculation!$E$6,Data!AO37,0)</f>
        <v>0</v>
      </c>
      <c r="AO37" s="6">
        <f>IF(AO$2=Calculation!$E$6,Data!AP37,0)</f>
        <v>0</v>
      </c>
      <c r="AP37" s="8">
        <f t="shared" si="3"/>
        <v>0.11232876712328767</v>
      </c>
      <c r="AQ37" s="31">
        <f>IF(AQ$2=Calculation!$F$6,0,0)</f>
        <v>0</v>
      </c>
      <c r="AR37" s="6">
        <f>IF(AR$2=Calculation!$F$6,Data!AQ37,0)</f>
        <v>0</v>
      </c>
      <c r="AS37" s="6">
        <f>IF(AS$2=Calculation!$F$6,Data!AR37,0)</f>
        <v>0</v>
      </c>
      <c r="AT37" s="6">
        <f>IF(AT$2=Calculation!$F$6,Data!AS37,0)</f>
        <v>0</v>
      </c>
      <c r="AU37" s="6">
        <f>IF(AU$2=Calculation!$F$6,Data!AT37,0)</f>
        <v>0</v>
      </c>
      <c r="AV37" s="6">
        <f>IF(AV$2=Calculation!$F$6,Data!AU37,0)</f>
        <v>0</v>
      </c>
      <c r="AW37" s="6">
        <f>IF(AW$2=Calculation!$F$6,Data!AV37,0)</f>
        <v>0</v>
      </c>
      <c r="AX37" s="6">
        <f>IF(AX$2=Calculation!$F$6,Data!AW37,0)</f>
        <v>0</v>
      </c>
      <c r="AY37" s="8">
        <f t="shared" si="4"/>
        <v>0</v>
      </c>
      <c r="AZ37" s="31">
        <f>IF(AZ$2=Calculation!$G$6,0,0)</f>
        <v>0</v>
      </c>
      <c r="BA37" s="6">
        <f>IF(BA$2=Calculation!$G$6,Data!AX37,0)</f>
        <v>0</v>
      </c>
      <c r="BB37" s="6">
        <f>IF(BB$2=Calculation!$G$6,Data!AY37,0)</f>
        <v>0</v>
      </c>
      <c r="BC37" s="6">
        <f>IF(BC$2=Calculation!$G$6,Data!AZ37,0)</f>
        <v>0</v>
      </c>
      <c r="BD37" s="6">
        <f>IF(BD$2=Calculation!$G$6,Data!BA37,0)</f>
        <v>0</v>
      </c>
      <c r="BE37" s="6">
        <f>IF(BE$2=Calculation!$G$6,Data!BB37,0)</f>
        <v>0</v>
      </c>
      <c r="BF37" s="6">
        <f>IF(BF$2=Calculation!$G$6,Data!BC37,0)</f>
        <v>0</v>
      </c>
      <c r="BG37" s="6">
        <f>IF(BG$2=Calculation!$G$6,Data!BD37,0)</f>
        <v>0</v>
      </c>
      <c r="BH37" s="8">
        <f t="shared" si="5"/>
        <v>0</v>
      </c>
      <c r="BI37" s="119">
        <f>IF(Calculation!$H$6="Yes",Data!BE37,0)</f>
        <v>0</v>
      </c>
      <c r="BJ37" s="31">
        <f>IF(BJ$2=Calculation!$L$4,0,0)</f>
        <v>0</v>
      </c>
      <c r="BK37" s="6">
        <f>IF(BK$2=Calculation!$L$4,Data!BV37,0)</f>
        <v>0</v>
      </c>
      <c r="BL37" s="6">
        <f>IF(BL$2=Calculation!$L$4,Data!BW37,0)</f>
        <v>0</v>
      </c>
      <c r="BM37" s="6">
        <f>IF(BM$2=Calculation!$L$4,Data!BX37,0)</f>
        <v>0</v>
      </c>
      <c r="BN37" s="6">
        <f>IF(BN$2=Calculation!$L$4,Data!BY37,0)</f>
        <v>0</v>
      </c>
      <c r="BO37" s="22">
        <f t="shared" si="6"/>
        <v>0</v>
      </c>
      <c r="BP37" s="25">
        <f>IF(Calculation!$J$6='Reference Data'!BP$2,Data!C37,0)</f>
        <v>0</v>
      </c>
      <c r="BQ37" s="25">
        <f>IF(Calculation!$J$6='Reference Data'!BQ$2,Data!D37,0)</f>
        <v>0</v>
      </c>
      <c r="BR37" s="25">
        <f>IF(Calculation!$J$6='Reference Data'!BR$2,Data!E37,0)</f>
        <v>0</v>
      </c>
      <c r="BS37" s="25">
        <f>IF(Calculation!$J$6='Reference Data'!BS$2,Data!F37,0)</f>
        <v>3.037</v>
      </c>
      <c r="BT37" s="121">
        <f t="shared" si="8"/>
        <v>3.037</v>
      </c>
      <c r="BU37" s="124">
        <f>IF(Calculation!$L$6="Yes",'Reference Data'!BO37*Calculation!$L$5,0)</f>
        <v>0</v>
      </c>
      <c r="BV37" s="124">
        <f>IF(Calculation!$M$6="Yes",IF((Calculation!I41-'Reference Data'!BT37)&gt;0,(Calculation!I41-'Reference Data'!BT37)*Calculation!$M$5,0),0)</f>
        <v>0</v>
      </c>
      <c r="BW37" s="97">
        <f>IF(Calculation!$K$6="Yes",IF((Calculation!I41)&lt;Calculation!J41,(Calculation!I41-Calculation!J41)*Calculation!$K$5,0),0)</f>
        <v>-0.0052357305936077125</v>
      </c>
      <c r="BX37" s="127">
        <f>IF(Calculation!$N$5='Reference Data'!$BX$2,'Scaling Calculation'!D40,0)</f>
        <v>0</v>
      </c>
      <c r="BY37" s="3">
        <f>IF(Calculation!$N$5='Reference Data'!$BY$2,'Scaling Calculation'!H40,0)</f>
        <v>0</v>
      </c>
      <c r="BZ37" s="22">
        <f>IF(Calculation!$N$6="Yes",SUM('Reference Data'!BX37:BY37),0)</f>
        <v>0</v>
      </c>
      <c r="CA37" s="25"/>
      <c r="CB37" s="25"/>
      <c r="CC37" s="25"/>
      <c r="CD37" s="25"/>
      <c r="CE37" s="25"/>
      <c r="CF37" s="25"/>
      <c r="CG37" s="25"/>
      <c r="CH37" s="25"/>
      <c r="CI37" s="25"/>
      <c r="CJ37" s="25"/>
      <c r="CK37" s="25"/>
      <c r="CL37" s="25"/>
      <c r="CM37" s="25"/>
      <c r="CN37" s="25"/>
      <c r="CO37" s="25"/>
      <c r="CP37" s="25"/>
      <c r="CQ37" s="25" t="e">
        <f>IF(Calculation!#REF!='Reference Data'!CQ$2,Data!G37,0)</f>
        <v>#REF!</v>
      </c>
      <c r="CR37" s="25" t="e">
        <f>IF(Calculation!#REF!='Reference Data'!CR$2,Data!H37,0)</f>
        <v>#REF!</v>
      </c>
      <c r="CS37" s="25" t="e">
        <f>IF(Calculation!#REF!='Reference Data'!CS$2,Data!I37,0)</f>
        <v>#REF!</v>
      </c>
      <c r="CT37" s="25" t="e">
        <f>IF(Calculation!#REF!='Reference Data'!CT$2,Data!J37,0)</f>
        <v>#REF!</v>
      </c>
      <c r="CU37" s="25" t="e">
        <f>IF(Calculation!#REF!='Reference Data'!CU$2,Data!K37,0)</f>
        <v>#REF!</v>
      </c>
      <c r="CV37" s="25" t="e">
        <f>IF(Calculation!#REF!='Reference Data'!CV$2,Data!L37,0)</f>
        <v>#REF!</v>
      </c>
      <c r="CW37" s="25" t="e">
        <f>IF(Calculation!#REF!='Reference Data'!CW$2,Data!M37,0)</f>
        <v>#REF!</v>
      </c>
      <c r="CX37" s="25" t="e">
        <f>IF(Calculation!#REF!='Reference Data'!CX$2,Data!N37,0)</f>
        <v>#REF!</v>
      </c>
      <c r="CY37" s="25" t="e">
        <f>IF(Calculation!#REF!='Reference Data'!CY$2,Data!O37,0)</f>
        <v>#REF!</v>
      </c>
      <c r="CZ37" s="25" t="e">
        <f>IF(Calculation!#REF!='Reference Data'!CZ$2,Data!P37,0)</f>
        <v>#REF!</v>
      </c>
      <c r="DA37" s="25" t="e">
        <f>IF(Calculation!#REF!='Reference Data'!DA$2,Data!Q37,0)</f>
        <v>#REF!</v>
      </c>
      <c r="DB37" s="25" t="e">
        <f>IF(Calculation!#REF!='Reference Data'!DB$2,Data!R37,0)</f>
        <v>#REF!</v>
      </c>
      <c r="DC37" s="25" t="e">
        <f>IF(Calculation!#REF!='Reference Data'!DC$2,Data!S37,0)</f>
        <v>#REF!</v>
      </c>
      <c r="DD37" s="25" t="e">
        <f>IF(Calculation!#REF!='Reference Data'!DD$2,Data!T37,0)</f>
        <v>#REF!</v>
      </c>
      <c r="DE37" s="25" t="e">
        <f>IF(Calculation!#REF!='Reference Data'!DE$2,Data!U37,0)</f>
        <v>#REF!</v>
      </c>
      <c r="DF37" s="30" t="e">
        <f t="shared" si="7"/>
        <v>#REF!</v>
      </c>
    </row>
    <row r="38" spans="1:110" ht="15">
      <c r="A38" s="15">
        <v>10095</v>
      </c>
      <c r="B38" s="48" t="s">
        <v>45</v>
      </c>
      <c r="C38" s="24">
        <f>IF(Calculation!$C$6='Reference Data'!C$2,Data!G38,0)</f>
        <v>0</v>
      </c>
      <c r="D38" s="25">
        <f>IF(Calculation!$C$6='Reference Data'!D$2,Data!H38,0)</f>
        <v>0</v>
      </c>
      <c r="E38" s="25">
        <f>IF(Calculation!$C$6='Reference Data'!E$2,Data!I38,0)</f>
        <v>3.7678392694063922</v>
      </c>
      <c r="F38" s="25">
        <f>IF(Calculation!$C$6='Reference Data'!F$2,Data!J38,0)</f>
        <v>0</v>
      </c>
      <c r="G38" s="25">
        <f>IF(Calculation!$C$6='Reference Data'!G$2,Data!K38,0)</f>
        <v>0</v>
      </c>
      <c r="H38" s="25">
        <f>IF(Calculation!$C$6='Reference Data'!H$2,Data!L38,0)</f>
        <v>0</v>
      </c>
      <c r="I38" s="25">
        <f>IF(Calculation!$C$6='Reference Data'!I$2,Data!M38,0)</f>
        <v>0</v>
      </c>
      <c r="J38" s="25">
        <f>IF(Calculation!$C$6='Reference Data'!J$2,Data!N38,0)</f>
        <v>0</v>
      </c>
      <c r="K38" s="25">
        <f>IF(Calculation!$C$6='Reference Data'!K$2,Data!O38,0)</f>
        <v>0</v>
      </c>
      <c r="L38" s="25">
        <f>IF(Calculation!$C$6='Reference Data'!L$2,Data!P38,0)</f>
        <v>0</v>
      </c>
      <c r="M38" s="25">
        <f>IF(Calculation!$C$6='Reference Data'!M$2,Data!Q38,0)</f>
        <v>0</v>
      </c>
      <c r="N38" s="25">
        <f>IF(Calculation!$C$6='Reference Data'!N$2,Data!R38,0)</f>
        <v>0</v>
      </c>
      <c r="O38" s="25">
        <f>IF(Calculation!$C$6='Reference Data'!O$2,Data!S38,0)</f>
        <v>0</v>
      </c>
      <c r="P38" s="25">
        <f>IF(Calculation!$C$6='Reference Data'!P$2,Data!T38,0)</f>
        <v>0</v>
      </c>
      <c r="Q38" s="25">
        <f>IF(Calculation!$C$6='Reference Data'!Q$2,Data!U38,0)</f>
        <v>0</v>
      </c>
      <c r="R38" s="30">
        <f t="shared" si="1"/>
        <v>3.7678392694063922</v>
      </c>
      <c r="S38" s="31">
        <f>IF(S$2=Calculation!$D$6,Data!V38,0)</f>
        <v>0</v>
      </c>
      <c r="T38" s="6">
        <f>IF(T$2=Calculation!$D$6,Data!W38,0)</f>
        <v>0</v>
      </c>
      <c r="U38" s="6">
        <f>IF(U$2=Calculation!$D$6,Data!X38,0)</f>
        <v>0</v>
      </c>
      <c r="V38" s="6">
        <f>IF(V$2=Calculation!$D$6,Data!Y38,0)</f>
        <v>0</v>
      </c>
      <c r="W38" s="6">
        <f>IF(W$2=Calculation!$D$6,Data!Z38,0)</f>
        <v>0</v>
      </c>
      <c r="X38" s="6">
        <f>IF(X$2=Calculation!$D$6,Data!AA38,0)</f>
        <v>0</v>
      </c>
      <c r="Y38" s="6">
        <f>IF(Y$2=Calculation!$D$6,Data!AB38,0)</f>
        <v>0</v>
      </c>
      <c r="Z38" s="6">
        <f>IF(Z$2=Calculation!$D$6,Data!AC38,0)</f>
        <v>0</v>
      </c>
      <c r="AA38" s="6">
        <f>IF(AA$2=Calculation!$D$6,Data!AD38,0)</f>
        <v>0</v>
      </c>
      <c r="AB38" s="6">
        <f>IF(AB$2=Calculation!$D$6,Data!AE38,0)</f>
        <v>0</v>
      </c>
      <c r="AC38" s="6">
        <f>IF(AC$2=Calculation!$D$6,Data!AF38,0)</f>
        <v>0</v>
      </c>
      <c r="AD38" s="6">
        <f>IF(AD$2=Calculation!$D$6,Data!AG38,0)</f>
        <v>0</v>
      </c>
      <c r="AE38" s="6">
        <f>IF(AE$2=Calculation!$D$6,Data!AH38,0)</f>
        <v>0</v>
      </c>
      <c r="AF38" s="6">
        <f>IF(AF$2=Calculation!$D$6,Data!AI38,0)</f>
        <v>0</v>
      </c>
      <c r="AG38" s="8">
        <f t="shared" si="2"/>
        <v>0</v>
      </c>
      <c r="AH38" s="31">
        <f>IF(AH$2=Calculation!$E$6,0,0)</f>
        <v>0</v>
      </c>
      <c r="AI38" s="6">
        <f>IF(AI$2=Calculation!$E$6,Data!AJ38,0)</f>
        <v>0</v>
      </c>
      <c r="AJ38" s="6">
        <f>IF(AJ$2=Calculation!$E$6,Data!AK38,0)</f>
        <v>0</v>
      </c>
      <c r="AK38" s="6">
        <f>IF(AK$2=Calculation!$E$6,Data!AL38,0)</f>
        <v>0</v>
      </c>
      <c r="AL38" s="6">
        <f>IF(AL$2=Calculation!$E$6,Data!AM38,0)</f>
        <v>0</v>
      </c>
      <c r="AM38" s="6">
        <f>IF(AM$2=Calculation!$E$6,Data!AN38,0)</f>
        <v>0</v>
      </c>
      <c r="AN38" s="6">
        <f>IF(AN$2=Calculation!$E$6,Data!AO38,0)</f>
        <v>0</v>
      </c>
      <c r="AO38" s="6">
        <f>IF(AO$2=Calculation!$E$6,Data!AP38,0)</f>
        <v>0</v>
      </c>
      <c r="AP38" s="8">
        <f t="shared" si="3"/>
        <v>0</v>
      </c>
      <c r="AQ38" s="31">
        <f>IF(AQ$2=Calculation!$F$6,0,0)</f>
        <v>0</v>
      </c>
      <c r="AR38" s="6">
        <f>IF(AR$2=Calculation!$F$6,Data!AQ38,0)</f>
        <v>0</v>
      </c>
      <c r="AS38" s="6">
        <f>IF(AS$2=Calculation!$F$6,Data!AR38,0)</f>
        <v>0</v>
      </c>
      <c r="AT38" s="6">
        <f>IF(AT$2=Calculation!$F$6,Data!AS38,0)</f>
        <v>0</v>
      </c>
      <c r="AU38" s="6">
        <f>IF(AU$2=Calculation!$F$6,Data!AT38,0)</f>
        <v>0</v>
      </c>
      <c r="AV38" s="6">
        <f>IF(AV$2=Calculation!$F$6,Data!AU38,0)</f>
        <v>0</v>
      </c>
      <c r="AW38" s="6">
        <f>IF(AW$2=Calculation!$F$6,Data!AV38,0)</f>
        <v>0</v>
      </c>
      <c r="AX38" s="6">
        <f>IF(AX$2=Calculation!$F$6,Data!AW38,0)</f>
        <v>0</v>
      </c>
      <c r="AY38" s="8">
        <f t="shared" si="4"/>
        <v>0</v>
      </c>
      <c r="AZ38" s="31">
        <f>IF(AZ$2=Calculation!$G$6,0,0)</f>
        <v>0</v>
      </c>
      <c r="BA38" s="6">
        <f>IF(BA$2=Calculation!$G$6,Data!AX38,0)</f>
        <v>0</v>
      </c>
      <c r="BB38" s="6">
        <f>IF(BB$2=Calculation!$G$6,Data!AY38,0)</f>
        <v>0</v>
      </c>
      <c r="BC38" s="6">
        <f>IF(BC$2=Calculation!$G$6,Data!AZ38,0)</f>
        <v>0</v>
      </c>
      <c r="BD38" s="6">
        <f>IF(BD$2=Calculation!$G$6,Data!BA38,0)</f>
        <v>0</v>
      </c>
      <c r="BE38" s="6">
        <f>IF(BE$2=Calculation!$G$6,Data!BB38,0)</f>
        <v>0</v>
      </c>
      <c r="BF38" s="6">
        <f>IF(BF$2=Calculation!$G$6,Data!BC38,0)</f>
        <v>0</v>
      </c>
      <c r="BG38" s="6">
        <f>IF(BG$2=Calculation!$G$6,Data!BD38,0)</f>
        <v>0</v>
      </c>
      <c r="BH38" s="8">
        <f t="shared" si="5"/>
        <v>0</v>
      </c>
      <c r="BI38" s="119">
        <f>IF(Calculation!$H$6="Yes",Data!BE38,0)</f>
        <v>0</v>
      </c>
      <c r="BJ38" s="31">
        <f>IF(BJ$2=Calculation!$L$4,0,0)</f>
        <v>0</v>
      </c>
      <c r="BK38" s="6">
        <f>IF(BK$2=Calculation!$L$4,Data!BV38,0)</f>
        <v>0</v>
      </c>
      <c r="BL38" s="6">
        <f>IF(BL$2=Calculation!$L$4,Data!BW38,0)</f>
        <v>0</v>
      </c>
      <c r="BM38" s="6">
        <f>IF(BM$2=Calculation!$L$4,Data!BX38,0)</f>
        <v>0</v>
      </c>
      <c r="BN38" s="6">
        <f>IF(BN$2=Calculation!$L$4,Data!BY38,0)</f>
        <v>0</v>
      </c>
      <c r="BO38" s="22">
        <f t="shared" si="6"/>
        <v>0</v>
      </c>
      <c r="BP38" s="25">
        <f>IF(Calculation!$J$6='Reference Data'!BP$2,Data!C38,0)</f>
        <v>0</v>
      </c>
      <c r="BQ38" s="25">
        <f>IF(Calculation!$J$6='Reference Data'!BQ$2,Data!D38,0)</f>
        <v>0</v>
      </c>
      <c r="BR38" s="25">
        <f>IF(Calculation!$J$6='Reference Data'!BR$2,Data!E38,0)</f>
        <v>0</v>
      </c>
      <c r="BS38" s="25">
        <f>IF(Calculation!$J$6='Reference Data'!BS$2,Data!F38,0)</f>
        <v>3.643</v>
      </c>
      <c r="BT38" s="121">
        <f t="shared" si="8"/>
        <v>3.643</v>
      </c>
      <c r="BU38" s="124">
        <f>IF(Calculation!$L$6="Yes",'Reference Data'!BO38*Calculation!$L$5,0)</f>
        <v>0</v>
      </c>
      <c r="BV38" s="124">
        <f>IF(Calculation!$M$6="Yes",IF((Calculation!I42-'Reference Data'!BT38)&gt;0,(Calculation!I42-'Reference Data'!BT38)*Calculation!$M$5,0),0)</f>
        <v>0.031209817351598113</v>
      </c>
      <c r="BW38" s="97">
        <f>IF(Calculation!$K$6="Yes",IF((Calculation!I42)&lt;Calculation!J42,(Calculation!I42-Calculation!J42)*Calculation!$K$5,0),0)</f>
        <v>0</v>
      </c>
      <c r="BX38" s="127">
        <f>IF(Calculation!$N$5='Reference Data'!$BX$2,'Scaling Calculation'!D41,0)</f>
        <v>0</v>
      </c>
      <c r="BY38" s="3">
        <f>IF(Calculation!$N$5='Reference Data'!$BY$2,'Scaling Calculation'!H41,0)</f>
        <v>0</v>
      </c>
      <c r="BZ38" s="22">
        <f>IF(Calculation!$N$6="Yes",SUM('Reference Data'!BX38:BY38),0)</f>
        <v>0</v>
      </c>
      <c r="CA38" s="25"/>
      <c r="CB38" s="25"/>
      <c r="CC38" s="25"/>
      <c r="CD38" s="25"/>
      <c r="CE38" s="25"/>
      <c r="CF38" s="25"/>
      <c r="CG38" s="25"/>
      <c r="CH38" s="25"/>
      <c r="CI38" s="25"/>
      <c r="CJ38" s="25"/>
      <c r="CK38" s="25"/>
      <c r="CL38" s="25"/>
      <c r="CM38" s="25"/>
      <c r="CN38" s="25"/>
      <c r="CO38" s="25"/>
      <c r="CP38" s="25"/>
      <c r="CQ38" s="25" t="e">
        <f>IF(Calculation!#REF!='Reference Data'!CQ$2,Data!G38,0)</f>
        <v>#REF!</v>
      </c>
      <c r="CR38" s="25" t="e">
        <f>IF(Calculation!#REF!='Reference Data'!CR$2,Data!H38,0)</f>
        <v>#REF!</v>
      </c>
      <c r="CS38" s="25" t="e">
        <f>IF(Calculation!#REF!='Reference Data'!CS$2,Data!I38,0)</f>
        <v>#REF!</v>
      </c>
      <c r="CT38" s="25" t="e">
        <f>IF(Calculation!#REF!='Reference Data'!CT$2,Data!J38,0)</f>
        <v>#REF!</v>
      </c>
      <c r="CU38" s="25" t="e">
        <f>IF(Calculation!#REF!='Reference Data'!CU$2,Data!K38,0)</f>
        <v>#REF!</v>
      </c>
      <c r="CV38" s="25" t="e">
        <f>IF(Calculation!#REF!='Reference Data'!CV$2,Data!L38,0)</f>
        <v>#REF!</v>
      </c>
      <c r="CW38" s="25" t="e">
        <f>IF(Calculation!#REF!='Reference Data'!CW$2,Data!M38,0)</f>
        <v>#REF!</v>
      </c>
      <c r="CX38" s="25" t="e">
        <f>IF(Calculation!#REF!='Reference Data'!CX$2,Data!N38,0)</f>
        <v>#REF!</v>
      </c>
      <c r="CY38" s="25" t="e">
        <f>IF(Calculation!#REF!='Reference Data'!CY$2,Data!O38,0)</f>
        <v>#REF!</v>
      </c>
      <c r="CZ38" s="25" t="e">
        <f>IF(Calculation!#REF!='Reference Data'!CZ$2,Data!P38,0)</f>
        <v>#REF!</v>
      </c>
      <c r="DA38" s="25" t="e">
        <f>IF(Calculation!#REF!='Reference Data'!DA$2,Data!Q38,0)</f>
        <v>#REF!</v>
      </c>
      <c r="DB38" s="25" t="e">
        <f>IF(Calculation!#REF!='Reference Data'!DB$2,Data!R38,0)</f>
        <v>#REF!</v>
      </c>
      <c r="DC38" s="25" t="e">
        <f>IF(Calculation!#REF!='Reference Data'!DC$2,Data!S38,0)</f>
        <v>#REF!</v>
      </c>
      <c r="DD38" s="25" t="e">
        <f>IF(Calculation!#REF!='Reference Data'!DD$2,Data!T38,0)</f>
        <v>#REF!</v>
      </c>
      <c r="DE38" s="25" t="e">
        <f>IF(Calculation!#REF!='Reference Data'!DE$2,Data!U38,0)</f>
        <v>#REF!</v>
      </c>
      <c r="DF38" s="30" t="e">
        <f t="shared" si="7"/>
        <v>#REF!</v>
      </c>
    </row>
    <row r="39" spans="1:110" ht="15">
      <c r="A39" s="15">
        <v>10097</v>
      </c>
      <c r="B39" s="48" t="s">
        <v>46</v>
      </c>
      <c r="C39" s="24">
        <f>IF(Calculation!$C$6='Reference Data'!C$2,Data!G39,0)</f>
        <v>0</v>
      </c>
      <c r="D39" s="25">
        <f>IF(Calculation!$C$6='Reference Data'!D$2,Data!H39,0)</f>
        <v>0</v>
      </c>
      <c r="E39" s="25">
        <f>IF(Calculation!$C$6='Reference Data'!E$2,Data!I39,0)</f>
        <v>1.9894253424657535</v>
      </c>
      <c r="F39" s="25">
        <f>IF(Calculation!$C$6='Reference Data'!F$2,Data!J39,0)</f>
        <v>0</v>
      </c>
      <c r="G39" s="25">
        <f>IF(Calculation!$C$6='Reference Data'!G$2,Data!K39,0)</f>
        <v>0</v>
      </c>
      <c r="H39" s="25">
        <f>IF(Calculation!$C$6='Reference Data'!H$2,Data!L39,0)</f>
        <v>0</v>
      </c>
      <c r="I39" s="25">
        <f>IF(Calculation!$C$6='Reference Data'!I$2,Data!M39,0)</f>
        <v>0</v>
      </c>
      <c r="J39" s="25">
        <f>IF(Calculation!$C$6='Reference Data'!J$2,Data!N39,0)</f>
        <v>0</v>
      </c>
      <c r="K39" s="25">
        <f>IF(Calculation!$C$6='Reference Data'!K$2,Data!O39,0)</f>
        <v>0</v>
      </c>
      <c r="L39" s="25">
        <f>IF(Calculation!$C$6='Reference Data'!L$2,Data!P39,0)</f>
        <v>0</v>
      </c>
      <c r="M39" s="25">
        <f>IF(Calculation!$C$6='Reference Data'!M$2,Data!Q39,0)</f>
        <v>0</v>
      </c>
      <c r="N39" s="25">
        <f>IF(Calculation!$C$6='Reference Data'!N$2,Data!R39,0)</f>
        <v>0</v>
      </c>
      <c r="O39" s="25">
        <f>IF(Calculation!$C$6='Reference Data'!O$2,Data!S39,0)</f>
        <v>0</v>
      </c>
      <c r="P39" s="25">
        <f>IF(Calculation!$C$6='Reference Data'!P$2,Data!T39,0)</f>
        <v>0</v>
      </c>
      <c r="Q39" s="25">
        <f>IF(Calculation!$C$6='Reference Data'!Q$2,Data!U39,0)</f>
        <v>0</v>
      </c>
      <c r="R39" s="30">
        <f t="shared" si="1"/>
        <v>1.9894253424657535</v>
      </c>
      <c r="S39" s="31">
        <f>IF(S$2=Calculation!$D$6,Data!V39,0)</f>
        <v>0</v>
      </c>
      <c r="T39" s="6">
        <f>IF(T$2=Calculation!$D$6,Data!W39,0)</f>
        <v>0</v>
      </c>
      <c r="U39" s="6">
        <f>IF(U$2=Calculation!$D$6,Data!X39,0)</f>
        <v>0</v>
      </c>
      <c r="V39" s="6">
        <f>IF(V$2=Calculation!$D$6,Data!Y39,0)</f>
        <v>0</v>
      </c>
      <c r="W39" s="6">
        <f>IF(W$2=Calculation!$D$6,Data!Z39,0)</f>
        <v>0</v>
      </c>
      <c r="X39" s="6">
        <f>IF(X$2=Calculation!$D$6,Data!AA39,0)</f>
        <v>0</v>
      </c>
      <c r="Y39" s="6">
        <f>IF(Y$2=Calculation!$D$6,Data!AB39,0)</f>
        <v>0</v>
      </c>
      <c r="Z39" s="6">
        <f>IF(Z$2=Calculation!$D$6,Data!AC39,0)</f>
        <v>0</v>
      </c>
      <c r="AA39" s="6">
        <f>IF(AA$2=Calculation!$D$6,Data!AD39,0)</f>
        <v>0</v>
      </c>
      <c r="AB39" s="6">
        <f>IF(AB$2=Calculation!$D$6,Data!AE39,0)</f>
        <v>0</v>
      </c>
      <c r="AC39" s="6">
        <f>IF(AC$2=Calculation!$D$6,Data!AF39,0)</f>
        <v>0</v>
      </c>
      <c r="AD39" s="6">
        <f>IF(AD$2=Calculation!$D$6,Data!AG39,0)</f>
        <v>0</v>
      </c>
      <c r="AE39" s="6">
        <f>IF(AE$2=Calculation!$D$6,Data!AH39,0)</f>
        <v>0</v>
      </c>
      <c r="AF39" s="6">
        <f>IF(AF$2=Calculation!$D$6,Data!AI39,0)</f>
        <v>0</v>
      </c>
      <c r="AG39" s="8">
        <f t="shared" si="2"/>
        <v>0</v>
      </c>
      <c r="AH39" s="31">
        <f>IF(AH$2=Calculation!$E$6,0,0)</f>
        <v>0</v>
      </c>
      <c r="AI39" s="6">
        <f>IF(AI$2=Calculation!$E$6,Data!AJ39,0)</f>
        <v>0</v>
      </c>
      <c r="AJ39" s="6">
        <f>IF(AJ$2=Calculation!$E$6,Data!AK39,0)</f>
        <v>0</v>
      </c>
      <c r="AK39" s="6">
        <f>IF(AK$2=Calculation!$E$6,Data!AL39,0)</f>
        <v>0</v>
      </c>
      <c r="AL39" s="6">
        <f>IF(AL$2=Calculation!$E$6,Data!AM39,0)</f>
        <v>0</v>
      </c>
      <c r="AM39" s="6">
        <f>IF(AM$2=Calculation!$E$6,Data!AN39,0)</f>
        <v>0</v>
      </c>
      <c r="AN39" s="6">
        <f>IF(AN$2=Calculation!$E$6,Data!AO39,0)</f>
        <v>0</v>
      </c>
      <c r="AO39" s="6">
        <f>IF(AO$2=Calculation!$E$6,Data!AP39,0)</f>
        <v>0</v>
      </c>
      <c r="AP39" s="8">
        <f t="shared" si="3"/>
        <v>0</v>
      </c>
      <c r="AQ39" s="31">
        <f>IF(AQ$2=Calculation!$F$6,0,0)</f>
        <v>0</v>
      </c>
      <c r="AR39" s="6">
        <f>IF(AR$2=Calculation!$F$6,Data!AQ39,0)</f>
        <v>0</v>
      </c>
      <c r="AS39" s="6">
        <f>IF(AS$2=Calculation!$F$6,Data!AR39,0)</f>
        <v>0</v>
      </c>
      <c r="AT39" s="6">
        <f>IF(AT$2=Calculation!$F$6,Data!AS39,0)</f>
        <v>0</v>
      </c>
      <c r="AU39" s="6">
        <f>IF(AU$2=Calculation!$F$6,Data!AT39,0)</f>
        <v>0</v>
      </c>
      <c r="AV39" s="6">
        <f>IF(AV$2=Calculation!$F$6,Data!AU39,0)</f>
        <v>0</v>
      </c>
      <c r="AW39" s="6">
        <f>IF(AW$2=Calculation!$F$6,Data!AV39,0)</f>
        <v>0</v>
      </c>
      <c r="AX39" s="6">
        <f>IF(AX$2=Calculation!$F$6,Data!AW39,0)</f>
        <v>0</v>
      </c>
      <c r="AY39" s="8">
        <f t="shared" si="4"/>
        <v>0</v>
      </c>
      <c r="AZ39" s="31">
        <f>IF(AZ$2=Calculation!$G$6,0,0)</f>
        <v>0</v>
      </c>
      <c r="BA39" s="6">
        <f>IF(BA$2=Calculation!$G$6,Data!AX39,0)</f>
        <v>0</v>
      </c>
      <c r="BB39" s="6">
        <f>IF(BB$2=Calculation!$G$6,Data!AY39,0)</f>
        <v>0</v>
      </c>
      <c r="BC39" s="6">
        <f>IF(BC$2=Calculation!$G$6,Data!AZ39,0)</f>
        <v>0</v>
      </c>
      <c r="BD39" s="6">
        <f>IF(BD$2=Calculation!$G$6,Data!BA39,0)</f>
        <v>0</v>
      </c>
      <c r="BE39" s="6">
        <f>IF(BE$2=Calculation!$G$6,Data!BB39,0)</f>
        <v>0</v>
      </c>
      <c r="BF39" s="6">
        <f>IF(BF$2=Calculation!$G$6,Data!BC39,0)</f>
        <v>0</v>
      </c>
      <c r="BG39" s="6">
        <f>IF(BG$2=Calculation!$G$6,Data!BD39,0)</f>
        <v>0</v>
      </c>
      <c r="BH39" s="8">
        <f t="shared" si="5"/>
        <v>0</v>
      </c>
      <c r="BI39" s="119">
        <f>IF(Calculation!$H$6="Yes",Data!BE39,0)</f>
        <v>0</v>
      </c>
      <c r="BJ39" s="31">
        <f>IF(BJ$2=Calculation!$L$4,0,0)</f>
        <v>0</v>
      </c>
      <c r="BK39" s="6">
        <f>IF(BK$2=Calculation!$L$4,Data!BV39,0)</f>
        <v>0</v>
      </c>
      <c r="BL39" s="6">
        <f>IF(BL$2=Calculation!$L$4,Data!BW39,0)</f>
        <v>0</v>
      </c>
      <c r="BM39" s="6">
        <f>IF(BM$2=Calculation!$L$4,Data!BX39,0)</f>
        <v>0</v>
      </c>
      <c r="BN39" s="6">
        <f>IF(BN$2=Calculation!$L$4,Data!BY39,0)</f>
        <v>0</v>
      </c>
      <c r="BO39" s="22">
        <f t="shared" si="6"/>
        <v>0</v>
      </c>
      <c r="BP39" s="25">
        <f>IF(Calculation!$J$6='Reference Data'!BP$2,Data!C39,0)</f>
        <v>0</v>
      </c>
      <c r="BQ39" s="25">
        <f>IF(Calculation!$J$6='Reference Data'!BQ$2,Data!D39,0)</f>
        <v>0</v>
      </c>
      <c r="BR39" s="25">
        <f>IF(Calculation!$J$6='Reference Data'!BR$2,Data!E39,0)</f>
        <v>0</v>
      </c>
      <c r="BS39" s="25">
        <f>IF(Calculation!$J$6='Reference Data'!BS$2,Data!F39,0)</f>
        <v>2.038</v>
      </c>
      <c r="BT39" s="121">
        <f t="shared" si="8"/>
        <v>2.038</v>
      </c>
      <c r="BU39" s="124">
        <f>IF(Calculation!$L$6="Yes",'Reference Data'!BO39*Calculation!$L$5,0)</f>
        <v>0</v>
      </c>
      <c r="BV39" s="124">
        <f>IF(Calculation!$M$6="Yes",IF((Calculation!I43-'Reference Data'!BT39)&gt;0,(Calculation!I43-'Reference Data'!BT39)*Calculation!$M$5,0),0)</f>
        <v>0</v>
      </c>
      <c r="BW39" s="97">
        <f>IF(Calculation!$K$6="Yes",IF((Calculation!I43)&lt;Calculation!J43,(Calculation!I43-Calculation!J43)*Calculation!$K$5,0),0)</f>
        <v>-0.04857465753424628</v>
      </c>
      <c r="BX39" s="127">
        <f>IF(Calculation!$N$5='Reference Data'!$BX$2,'Scaling Calculation'!D42,0)</f>
        <v>0</v>
      </c>
      <c r="BY39" s="3">
        <f>IF(Calculation!$N$5='Reference Data'!$BY$2,'Scaling Calculation'!H42,0)</f>
        <v>0</v>
      </c>
      <c r="BZ39" s="22">
        <f>IF(Calculation!$N$6="Yes",SUM('Reference Data'!BX39:BY39),0)</f>
        <v>0</v>
      </c>
      <c r="CA39" s="25"/>
      <c r="CB39" s="25"/>
      <c r="CC39" s="25"/>
      <c r="CD39" s="25"/>
      <c r="CE39" s="25"/>
      <c r="CF39" s="25"/>
      <c r="CG39" s="25"/>
      <c r="CH39" s="25"/>
      <c r="CI39" s="25"/>
      <c r="CJ39" s="25"/>
      <c r="CK39" s="25"/>
      <c r="CL39" s="25"/>
      <c r="CM39" s="25"/>
      <c r="CN39" s="25"/>
      <c r="CO39" s="25"/>
      <c r="CP39" s="25"/>
      <c r="CQ39" s="25" t="e">
        <f>IF(Calculation!#REF!='Reference Data'!CQ$2,Data!G39,0)</f>
        <v>#REF!</v>
      </c>
      <c r="CR39" s="25" t="e">
        <f>IF(Calculation!#REF!='Reference Data'!CR$2,Data!H39,0)</f>
        <v>#REF!</v>
      </c>
      <c r="CS39" s="25" t="e">
        <f>IF(Calculation!#REF!='Reference Data'!CS$2,Data!I39,0)</f>
        <v>#REF!</v>
      </c>
      <c r="CT39" s="25" t="e">
        <f>IF(Calculation!#REF!='Reference Data'!CT$2,Data!J39,0)</f>
        <v>#REF!</v>
      </c>
      <c r="CU39" s="25" t="e">
        <f>IF(Calculation!#REF!='Reference Data'!CU$2,Data!K39,0)</f>
        <v>#REF!</v>
      </c>
      <c r="CV39" s="25" t="e">
        <f>IF(Calculation!#REF!='Reference Data'!CV$2,Data!L39,0)</f>
        <v>#REF!</v>
      </c>
      <c r="CW39" s="25" t="e">
        <f>IF(Calculation!#REF!='Reference Data'!CW$2,Data!M39,0)</f>
        <v>#REF!</v>
      </c>
      <c r="CX39" s="25" t="e">
        <f>IF(Calculation!#REF!='Reference Data'!CX$2,Data!N39,0)</f>
        <v>#REF!</v>
      </c>
      <c r="CY39" s="25" t="e">
        <f>IF(Calculation!#REF!='Reference Data'!CY$2,Data!O39,0)</f>
        <v>#REF!</v>
      </c>
      <c r="CZ39" s="25" t="e">
        <f>IF(Calculation!#REF!='Reference Data'!CZ$2,Data!P39,0)</f>
        <v>#REF!</v>
      </c>
      <c r="DA39" s="25" t="e">
        <f>IF(Calculation!#REF!='Reference Data'!DA$2,Data!Q39,0)</f>
        <v>#REF!</v>
      </c>
      <c r="DB39" s="25" t="e">
        <f>IF(Calculation!#REF!='Reference Data'!DB$2,Data!R39,0)</f>
        <v>#REF!</v>
      </c>
      <c r="DC39" s="25" t="e">
        <f>IF(Calculation!#REF!='Reference Data'!DC$2,Data!S39,0)</f>
        <v>#REF!</v>
      </c>
      <c r="DD39" s="25" t="e">
        <f>IF(Calculation!#REF!='Reference Data'!DD$2,Data!T39,0)</f>
        <v>#REF!</v>
      </c>
      <c r="DE39" s="25" t="e">
        <f>IF(Calculation!#REF!='Reference Data'!DE$2,Data!U39,0)</f>
        <v>#REF!</v>
      </c>
      <c r="DF39" s="30" t="e">
        <f t="shared" si="7"/>
        <v>#REF!</v>
      </c>
    </row>
    <row r="40" spans="1:110" ht="15">
      <c r="A40" s="15">
        <v>10101</v>
      </c>
      <c r="B40" s="48" t="s">
        <v>47</v>
      </c>
      <c r="C40" s="24">
        <f>IF(Calculation!$C$6='Reference Data'!C$2,Data!G40,0)</f>
        <v>0</v>
      </c>
      <c r="D40" s="25">
        <f>IF(Calculation!$C$6='Reference Data'!D$2,Data!H40,0)</f>
        <v>0</v>
      </c>
      <c r="E40" s="25">
        <f>IF(Calculation!$C$6='Reference Data'!E$2,Data!I40,0)</f>
        <v>76.7698216894977</v>
      </c>
      <c r="F40" s="25">
        <f>IF(Calculation!$C$6='Reference Data'!F$2,Data!J40,0)</f>
        <v>0</v>
      </c>
      <c r="G40" s="25">
        <f>IF(Calculation!$C$6='Reference Data'!G$2,Data!K40,0)</f>
        <v>0</v>
      </c>
      <c r="H40" s="25">
        <f>IF(Calculation!$C$6='Reference Data'!H$2,Data!L40,0)</f>
        <v>0</v>
      </c>
      <c r="I40" s="25">
        <f>IF(Calculation!$C$6='Reference Data'!I$2,Data!M40,0)</f>
        <v>0</v>
      </c>
      <c r="J40" s="25">
        <f>IF(Calculation!$C$6='Reference Data'!J$2,Data!N40,0)</f>
        <v>0</v>
      </c>
      <c r="K40" s="25">
        <f>IF(Calculation!$C$6='Reference Data'!K$2,Data!O40,0)</f>
        <v>0</v>
      </c>
      <c r="L40" s="25">
        <f>IF(Calculation!$C$6='Reference Data'!L$2,Data!P40,0)</f>
        <v>0</v>
      </c>
      <c r="M40" s="25">
        <f>IF(Calculation!$C$6='Reference Data'!M$2,Data!Q40,0)</f>
        <v>0</v>
      </c>
      <c r="N40" s="25">
        <f>IF(Calculation!$C$6='Reference Data'!N$2,Data!R40,0)</f>
        <v>0</v>
      </c>
      <c r="O40" s="25">
        <f>IF(Calculation!$C$6='Reference Data'!O$2,Data!S40,0)</f>
        <v>0</v>
      </c>
      <c r="P40" s="25">
        <f>IF(Calculation!$C$6='Reference Data'!P$2,Data!T40,0)</f>
        <v>0</v>
      </c>
      <c r="Q40" s="25">
        <f>IF(Calculation!$C$6='Reference Data'!Q$2,Data!U40,0)</f>
        <v>0</v>
      </c>
      <c r="R40" s="30">
        <f t="shared" si="1"/>
        <v>76.7698216894977</v>
      </c>
      <c r="S40" s="31">
        <f>IF(S$2=Calculation!$D$6,Data!V40,0)</f>
        <v>0</v>
      </c>
      <c r="T40" s="6">
        <f>IF(T$2=Calculation!$D$6,Data!W40,0)</f>
        <v>0</v>
      </c>
      <c r="U40" s="6">
        <f>IF(U$2=Calculation!$D$6,Data!X40,0)</f>
        <v>0</v>
      </c>
      <c r="V40" s="6">
        <f>IF(V$2=Calculation!$D$6,Data!Y40,0)</f>
        <v>0</v>
      </c>
      <c r="W40" s="6">
        <f>IF(W$2=Calculation!$D$6,Data!Z40,0)</f>
        <v>0</v>
      </c>
      <c r="X40" s="6">
        <f>IF(X$2=Calculation!$D$6,Data!AA40,0)</f>
        <v>0</v>
      </c>
      <c r="Y40" s="6">
        <f>IF(Y$2=Calculation!$D$6,Data!AB40,0)</f>
        <v>0</v>
      </c>
      <c r="Z40" s="6">
        <f>IF(Z$2=Calculation!$D$6,Data!AC40,0)</f>
        <v>0</v>
      </c>
      <c r="AA40" s="6">
        <f>IF(AA$2=Calculation!$D$6,Data!AD40,0)</f>
        <v>0</v>
      </c>
      <c r="AB40" s="6">
        <f>IF(AB$2=Calculation!$D$6,Data!AE40,0)</f>
        <v>0</v>
      </c>
      <c r="AC40" s="6">
        <f>IF(AC$2=Calculation!$D$6,Data!AF40,0)</f>
        <v>0</v>
      </c>
      <c r="AD40" s="6">
        <f>IF(AD$2=Calculation!$D$6,Data!AG40,0)</f>
        <v>0</v>
      </c>
      <c r="AE40" s="6">
        <f>IF(AE$2=Calculation!$D$6,Data!AH40,0)</f>
        <v>0</v>
      </c>
      <c r="AF40" s="6">
        <f>IF(AF$2=Calculation!$D$6,Data!AI40,0)</f>
        <v>0</v>
      </c>
      <c r="AG40" s="8">
        <f t="shared" si="2"/>
        <v>0</v>
      </c>
      <c r="AH40" s="31">
        <f>IF(AH$2=Calculation!$E$6,0,0)</f>
        <v>0</v>
      </c>
      <c r="AI40" s="6">
        <f>IF(AI$2=Calculation!$E$6,Data!AJ40,0)</f>
        <v>0</v>
      </c>
      <c r="AJ40" s="6">
        <f>IF(AJ$2=Calculation!$E$6,Data!AK40,0)</f>
        <v>0</v>
      </c>
      <c r="AK40" s="6">
        <f>IF(AK$2=Calculation!$E$6,Data!AL40,0)</f>
        <v>0</v>
      </c>
      <c r="AL40" s="6">
        <f>IF(AL$2=Calculation!$E$6,Data!AM40,0)</f>
        <v>0</v>
      </c>
      <c r="AM40" s="6">
        <f>IF(AM$2=Calculation!$E$6,Data!AN40,0)</f>
        <v>0</v>
      </c>
      <c r="AN40" s="6">
        <f>IF(AN$2=Calculation!$E$6,Data!AO40,0)</f>
        <v>0</v>
      </c>
      <c r="AO40" s="6">
        <f>IF(AO$2=Calculation!$E$6,Data!AP40,0)</f>
        <v>0</v>
      </c>
      <c r="AP40" s="8">
        <f t="shared" si="3"/>
        <v>0</v>
      </c>
      <c r="AQ40" s="31">
        <f>IF(AQ$2=Calculation!$F$6,0,0)</f>
        <v>0</v>
      </c>
      <c r="AR40" s="6">
        <f>IF(AR$2=Calculation!$F$6,Data!AQ40,0)</f>
        <v>0</v>
      </c>
      <c r="AS40" s="6">
        <f>IF(AS$2=Calculation!$F$6,Data!AR40,0)</f>
        <v>0</v>
      </c>
      <c r="AT40" s="6">
        <f>IF(AT$2=Calculation!$F$6,Data!AS40,0)</f>
        <v>0</v>
      </c>
      <c r="AU40" s="6">
        <f>IF(AU$2=Calculation!$F$6,Data!AT40,0)</f>
        <v>0</v>
      </c>
      <c r="AV40" s="6">
        <f>IF(AV$2=Calculation!$F$6,Data!AU40,0)</f>
        <v>0</v>
      </c>
      <c r="AW40" s="6">
        <f>IF(AW$2=Calculation!$F$6,Data!AV40,0)</f>
        <v>0</v>
      </c>
      <c r="AX40" s="6">
        <f>IF(AX$2=Calculation!$F$6,Data!AW40,0)</f>
        <v>0</v>
      </c>
      <c r="AY40" s="8">
        <f t="shared" si="4"/>
        <v>0</v>
      </c>
      <c r="AZ40" s="31">
        <f>IF(AZ$2=Calculation!$G$6,0,0)</f>
        <v>0</v>
      </c>
      <c r="BA40" s="6">
        <f>IF(BA$2=Calculation!$G$6,Data!AX40,0)</f>
        <v>0</v>
      </c>
      <c r="BB40" s="6">
        <f>IF(BB$2=Calculation!$G$6,Data!AY40,0)</f>
        <v>0.6731735159817351</v>
      </c>
      <c r="BC40" s="6">
        <f>IF(BC$2=Calculation!$G$6,Data!AZ40,0)</f>
        <v>0</v>
      </c>
      <c r="BD40" s="6">
        <f>IF(BD$2=Calculation!$G$6,Data!BA40,0)</f>
        <v>0</v>
      </c>
      <c r="BE40" s="6">
        <f>IF(BE$2=Calculation!$G$6,Data!BB40,0)</f>
        <v>0</v>
      </c>
      <c r="BF40" s="6">
        <f>IF(BF$2=Calculation!$G$6,Data!BC40,0)</f>
        <v>0</v>
      </c>
      <c r="BG40" s="6">
        <f>IF(BG$2=Calculation!$G$6,Data!BD40,0)</f>
        <v>0</v>
      </c>
      <c r="BH40" s="8">
        <f t="shared" si="5"/>
        <v>0.6731735159817351</v>
      </c>
      <c r="BI40" s="119">
        <f>IF(Calculation!$H$6="Yes",Data!BE40,0)</f>
        <v>0</v>
      </c>
      <c r="BJ40" s="31">
        <f>IF(BJ$2=Calculation!$L$4,0,0)</f>
        <v>0</v>
      </c>
      <c r="BK40" s="6">
        <f>IF(BK$2=Calculation!$L$4,Data!BV40,0)</f>
        <v>0</v>
      </c>
      <c r="BL40" s="6">
        <f>IF(BL$2=Calculation!$L$4,Data!BW40,0)</f>
        <v>2.5294999999999996</v>
      </c>
      <c r="BM40" s="6">
        <f>IF(BM$2=Calculation!$L$4,Data!BX40,0)</f>
        <v>0</v>
      </c>
      <c r="BN40" s="6">
        <f>IF(BN$2=Calculation!$L$4,Data!BY40,0)</f>
        <v>0</v>
      </c>
      <c r="BO40" s="22">
        <f t="shared" si="6"/>
        <v>2.5294999999999996</v>
      </c>
      <c r="BP40" s="25">
        <f>IF(Calculation!$J$6='Reference Data'!BP$2,Data!C40,0)</f>
        <v>0</v>
      </c>
      <c r="BQ40" s="25">
        <f>IF(Calculation!$J$6='Reference Data'!BQ$2,Data!D40,0)</f>
        <v>0</v>
      </c>
      <c r="BR40" s="25">
        <f>IF(Calculation!$J$6='Reference Data'!BR$2,Data!E40,0)</f>
        <v>0</v>
      </c>
      <c r="BS40" s="25">
        <f>IF(Calculation!$J$6='Reference Data'!BS$2,Data!F40,0)</f>
        <v>76.028</v>
      </c>
      <c r="BT40" s="121">
        <f t="shared" si="8"/>
        <v>76.028</v>
      </c>
      <c r="BU40" s="124">
        <f>IF(Calculation!$L$6="Yes",'Reference Data'!BO40*Calculation!$L$5,0)</f>
        <v>1.2647499999999998</v>
      </c>
      <c r="BV40" s="124">
        <f>IF(Calculation!$M$6="Yes",IF((Calculation!I44-'Reference Data'!BT40)&gt;0,(Calculation!I44-'Reference Data'!BT40)*Calculation!$M$5,0),0)</f>
        <v>0.017162043378991854</v>
      </c>
      <c r="BW40" s="97">
        <f>IF(Calculation!$K$6="Yes",IF((Calculation!I44)&lt;Calculation!J44,(Calculation!I44-Calculation!J44)*Calculation!$K$5,0),0)</f>
        <v>0</v>
      </c>
      <c r="BX40" s="127">
        <f>IF(Calculation!$N$5='Reference Data'!$BX$2,'Scaling Calculation'!D43,0)</f>
        <v>0</v>
      </c>
      <c r="BY40" s="3">
        <f>IF(Calculation!$N$5='Reference Data'!$BY$2,'Scaling Calculation'!H43,0)</f>
        <v>0</v>
      </c>
      <c r="BZ40" s="22">
        <f>IF(Calculation!$N$6="Yes",SUM('Reference Data'!BX40:BY40),0)</f>
        <v>0</v>
      </c>
      <c r="CA40" s="25"/>
      <c r="CB40" s="25"/>
      <c r="CC40" s="25"/>
      <c r="CD40" s="25"/>
      <c r="CE40" s="25"/>
      <c r="CF40" s="25"/>
      <c r="CG40" s="25"/>
      <c r="CH40" s="25"/>
      <c r="CI40" s="25"/>
      <c r="CJ40" s="25"/>
      <c r="CK40" s="25"/>
      <c r="CL40" s="25"/>
      <c r="CM40" s="25"/>
      <c r="CN40" s="25"/>
      <c r="CO40" s="25"/>
      <c r="CP40" s="25"/>
      <c r="CQ40" s="25" t="e">
        <f>IF(Calculation!#REF!='Reference Data'!CQ$2,Data!G40,0)</f>
        <v>#REF!</v>
      </c>
      <c r="CR40" s="25" t="e">
        <f>IF(Calculation!#REF!='Reference Data'!CR$2,Data!H40,0)</f>
        <v>#REF!</v>
      </c>
      <c r="CS40" s="25" t="e">
        <f>IF(Calculation!#REF!='Reference Data'!CS$2,Data!I40,0)</f>
        <v>#REF!</v>
      </c>
      <c r="CT40" s="25" t="e">
        <f>IF(Calculation!#REF!='Reference Data'!CT$2,Data!J40,0)</f>
        <v>#REF!</v>
      </c>
      <c r="CU40" s="25" t="e">
        <f>IF(Calculation!#REF!='Reference Data'!CU$2,Data!K40,0)</f>
        <v>#REF!</v>
      </c>
      <c r="CV40" s="25" t="e">
        <f>IF(Calculation!#REF!='Reference Data'!CV$2,Data!L40,0)</f>
        <v>#REF!</v>
      </c>
      <c r="CW40" s="25" t="e">
        <f>IF(Calculation!#REF!='Reference Data'!CW$2,Data!M40,0)</f>
        <v>#REF!</v>
      </c>
      <c r="CX40" s="25" t="e">
        <f>IF(Calculation!#REF!='Reference Data'!CX$2,Data!N40,0)</f>
        <v>#REF!</v>
      </c>
      <c r="CY40" s="25" t="e">
        <f>IF(Calculation!#REF!='Reference Data'!CY$2,Data!O40,0)</f>
        <v>#REF!</v>
      </c>
      <c r="CZ40" s="25" t="e">
        <f>IF(Calculation!#REF!='Reference Data'!CZ$2,Data!P40,0)</f>
        <v>#REF!</v>
      </c>
      <c r="DA40" s="25" t="e">
        <f>IF(Calculation!#REF!='Reference Data'!DA$2,Data!Q40,0)</f>
        <v>#REF!</v>
      </c>
      <c r="DB40" s="25" t="e">
        <f>IF(Calculation!#REF!='Reference Data'!DB$2,Data!R40,0)</f>
        <v>#REF!</v>
      </c>
      <c r="DC40" s="25" t="e">
        <f>IF(Calculation!#REF!='Reference Data'!DC$2,Data!S40,0)</f>
        <v>#REF!</v>
      </c>
      <c r="DD40" s="25" t="e">
        <f>IF(Calculation!#REF!='Reference Data'!DD$2,Data!T40,0)</f>
        <v>#REF!</v>
      </c>
      <c r="DE40" s="25" t="e">
        <f>IF(Calculation!#REF!='Reference Data'!DE$2,Data!U40,0)</f>
        <v>#REF!</v>
      </c>
      <c r="DF40" s="30" t="e">
        <f t="shared" si="7"/>
        <v>#REF!</v>
      </c>
    </row>
    <row r="41" spans="1:110" ht="15">
      <c r="A41" s="15">
        <v>10103</v>
      </c>
      <c r="B41" s="48" t="s">
        <v>48</v>
      </c>
      <c r="C41" s="24">
        <f>IF(Calculation!$C$6='Reference Data'!C$2,Data!G41,0)</f>
        <v>0</v>
      </c>
      <c r="D41" s="25">
        <f>IF(Calculation!$C$6='Reference Data'!D$2,Data!H41,0)</f>
        <v>0</v>
      </c>
      <c r="E41" s="25">
        <f>IF(Calculation!$C$6='Reference Data'!E$2,Data!I41,0)</f>
        <v>534.3134636986301</v>
      </c>
      <c r="F41" s="25">
        <f>IF(Calculation!$C$6='Reference Data'!F$2,Data!J41,0)</f>
        <v>0</v>
      </c>
      <c r="G41" s="25">
        <f>IF(Calculation!$C$6='Reference Data'!G$2,Data!K41,0)</f>
        <v>0</v>
      </c>
      <c r="H41" s="25">
        <f>IF(Calculation!$C$6='Reference Data'!H$2,Data!L41,0)</f>
        <v>0</v>
      </c>
      <c r="I41" s="25">
        <f>IF(Calculation!$C$6='Reference Data'!I$2,Data!M41,0)</f>
        <v>0</v>
      </c>
      <c r="J41" s="25">
        <f>IF(Calculation!$C$6='Reference Data'!J$2,Data!N41,0)</f>
        <v>0</v>
      </c>
      <c r="K41" s="25">
        <f>IF(Calculation!$C$6='Reference Data'!K$2,Data!O41,0)</f>
        <v>0</v>
      </c>
      <c r="L41" s="25">
        <f>IF(Calculation!$C$6='Reference Data'!L$2,Data!P41,0)</f>
        <v>0</v>
      </c>
      <c r="M41" s="25">
        <f>IF(Calculation!$C$6='Reference Data'!M$2,Data!Q41,0)</f>
        <v>0</v>
      </c>
      <c r="N41" s="25">
        <f>IF(Calculation!$C$6='Reference Data'!N$2,Data!R41,0)</f>
        <v>0</v>
      </c>
      <c r="O41" s="25">
        <f>IF(Calculation!$C$6='Reference Data'!O$2,Data!S41,0)</f>
        <v>0</v>
      </c>
      <c r="P41" s="25">
        <f>IF(Calculation!$C$6='Reference Data'!P$2,Data!T41,0)</f>
        <v>0</v>
      </c>
      <c r="Q41" s="25">
        <f>IF(Calculation!$C$6='Reference Data'!Q$2,Data!U41,0)</f>
        <v>0</v>
      </c>
      <c r="R41" s="30">
        <f t="shared" si="1"/>
        <v>534.3134636986301</v>
      </c>
      <c r="S41" s="31">
        <f>IF(S$2=Calculation!$D$6,Data!V41,0)</f>
        <v>0</v>
      </c>
      <c r="T41" s="6">
        <f>IF(T$2=Calculation!$D$6,Data!W41,0)</f>
        <v>0</v>
      </c>
      <c r="U41" s="6">
        <f>IF(U$2=Calculation!$D$6,Data!X41,0)</f>
        <v>0</v>
      </c>
      <c r="V41" s="6">
        <f>IF(V$2=Calculation!$D$6,Data!Y41,0)</f>
        <v>0</v>
      </c>
      <c r="W41" s="6">
        <f>IF(W$2=Calculation!$D$6,Data!Z41,0)</f>
        <v>0</v>
      </c>
      <c r="X41" s="6">
        <f>IF(X$2=Calculation!$D$6,Data!AA41,0)</f>
        <v>0</v>
      </c>
      <c r="Y41" s="6">
        <f>IF(Y$2=Calculation!$D$6,Data!AB41,0)</f>
        <v>0</v>
      </c>
      <c r="Z41" s="6">
        <f>IF(Z$2=Calculation!$D$6,Data!AC41,0)</f>
        <v>0</v>
      </c>
      <c r="AA41" s="6">
        <f>IF(AA$2=Calculation!$D$6,Data!AD41,0)</f>
        <v>0</v>
      </c>
      <c r="AB41" s="6">
        <f>IF(AB$2=Calculation!$D$6,Data!AE41,0)</f>
        <v>0</v>
      </c>
      <c r="AC41" s="6">
        <f>IF(AC$2=Calculation!$D$6,Data!AF41,0)</f>
        <v>0</v>
      </c>
      <c r="AD41" s="6">
        <f>IF(AD$2=Calculation!$D$6,Data!AG41,0)</f>
        <v>0</v>
      </c>
      <c r="AE41" s="6">
        <f>IF(AE$2=Calculation!$D$6,Data!AH41,0)</f>
        <v>0</v>
      </c>
      <c r="AF41" s="6">
        <f>IF(AF$2=Calculation!$D$6,Data!AI41,0)</f>
        <v>0</v>
      </c>
      <c r="AG41" s="8">
        <f t="shared" si="2"/>
        <v>0</v>
      </c>
      <c r="AH41" s="31">
        <f>IF(AH$2=Calculation!$E$6,0,0)</f>
        <v>0</v>
      </c>
      <c r="AI41" s="6">
        <f>IF(AI$2=Calculation!$E$6,Data!AJ41,0)</f>
        <v>0</v>
      </c>
      <c r="AJ41" s="6">
        <f>IF(AJ$2=Calculation!$E$6,Data!AK41,0)</f>
        <v>225.94851598173517</v>
      </c>
      <c r="AK41" s="6">
        <f>IF(AK$2=Calculation!$E$6,Data!AL41,0)</f>
        <v>0</v>
      </c>
      <c r="AL41" s="6">
        <f>IF(AL$2=Calculation!$E$6,Data!AM41,0)</f>
        <v>0</v>
      </c>
      <c r="AM41" s="6">
        <f>IF(AM$2=Calculation!$E$6,Data!AN41,0)</f>
        <v>0</v>
      </c>
      <c r="AN41" s="6">
        <f>IF(AN$2=Calculation!$E$6,Data!AO41,0)</f>
        <v>0</v>
      </c>
      <c r="AO41" s="6">
        <f>IF(AO$2=Calculation!$E$6,Data!AP41,0)</f>
        <v>0</v>
      </c>
      <c r="AP41" s="8">
        <f t="shared" si="3"/>
        <v>225.94851598173517</v>
      </c>
      <c r="AQ41" s="31">
        <f>IF(AQ$2=Calculation!$F$6,0,0)</f>
        <v>0</v>
      </c>
      <c r="AR41" s="6">
        <f>IF(AR$2=Calculation!$F$6,Data!AQ41,0)</f>
        <v>0</v>
      </c>
      <c r="AS41" s="6">
        <f>IF(AS$2=Calculation!$F$6,Data!AR41,0)</f>
        <v>0</v>
      </c>
      <c r="AT41" s="6">
        <f>IF(AT$2=Calculation!$F$6,Data!AS41,0)</f>
        <v>0</v>
      </c>
      <c r="AU41" s="6">
        <f>IF(AU$2=Calculation!$F$6,Data!AT41,0)</f>
        <v>0</v>
      </c>
      <c r="AV41" s="6">
        <f>IF(AV$2=Calculation!$F$6,Data!AU41,0)</f>
        <v>0</v>
      </c>
      <c r="AW41" s="6">
        <f>IF(AW$2=Calculation!$F$6,Data!AV41,0)</f>
        <v>0</v>
      </c>
      <c r="AX41" s="6">
        <f>IF(AX$2=Calculation!$F$6,Data!AW41,0)</f>
        <v>0</v>
      </c>
      <c r="AY41" s="8">
        <f t="shared" si="4"/>
        <v>0</v>
      </c>
      <c r="AZ41" s="31">
        <f>IF(AZ$2=Calculation!$G$6,0,0)</f>
        <v>0</v>
      </c>
      <c r="BA41" s="6">
        <f>IF(BA$2=Calculation!$G$6,Data!AX41,0)</f>
        <v>0</v>
      </c>
      <c r="BB41" s="6">
        <f>IF(BB$2=Calculation!$G$6,Data!AY41,0)</f>
        <v>0</v>
      </c>
      <c r="BC41" s="6">
        <f>IF(BC$2=Calculation!$G$6,Data!AZ41,0)</f>
        <v>0</v>
      </c>
      <c r="BD41" s="6">
        <f>IF(BD$2=Calculation!$G$6,Data!BA41,0)</f>
        <v>0</v>
      </c>
      <c r="BE41" s="6">
        <f>IF(BE$2=Calculation!$G$6,Data!BB41,0)</f>
        <v>0</v>
      </c>
      <c r="BF41" s="6">
        <f>IF(BF$2=Calculation!$G$6,Data!BC41,0)</f>
        <v>0</v>
      </c>
      <c r="BG41" s="6">
        <f>IF(BG$2=Calculation!$G$6,Data!BD41,0)</f>
        <v>0</v>
      </c>
      <c r="BH41" s="8">
        <f t="shared" si="5"/>
        <v>0</v>
      </c>
      <c r="BI41" s="119">
        <f>IF(Calculation!$H$6="Yes",Data!BE41,0)</f>
        <v>123</v>
      </c>
      <c r="BJ41" s="31">
        <f>IF(BJ$2=Calculation!$L$4,0,0)</f>
        <v>0</v>
      </c>
      <c r="BK41" s="6">
        <f>IF(BK$2=Calculation!$L$4,Data!BV41,0)</f>
        <v>0</v>
      </c>
      <c r="BL41" s="6">
        <f>IF(BL$2=Calculation!$L$4,Data!BW41,0)</f>
        <v>41.809</v>
      </c>
      <c r="BM41" s="6">
        <f>IF(BM$2=Calculation!$L$4,Data!BX41,0)</f>
        <v>0</v>
      </c>
      <c r="BN41" s="6">
        <f>IF(BN$2=Calculation!$L$4,Data!BY41,0)</f>
        <v>0</v>
      </c>
      <c r="BO41" s="22">
        <f t="shared" si="6"/>
        <v>41.809</v>
      </c>
      <c r="BP41" s="25">
        <f>IF(Calculation!$J$6='Reference Data'!BP$2,Data!C41,0)</f>
        <v>0</v>
      </c>
      <c r="BQ41" s="25">
        <f>IF(Calculation!$J$6='Reference Data'!BQ$2,Data!D41,0)</f>
        <v>0</v>
      </c>
      <c r="BR41" s="25">
        <f>IF(Calculation!$J$6='Reference Data'!BR$2,Data!E41,0)</f>
        <v>0</v>
      </c>
      <c r="BS41" s="25">
        <f>IF(Calculation!$J$6='Reference Data'!BS$2,Data!F41,0)</f>
        <v>318.494</v>
      </c>
      <c r="BT41" s="121">
        <f t="shared" si="8"/>
        <v>318.494</v>
      </c>
      <c r="BU41" s="124">
        <f>IF(Calculation!$L$6="Yes",'Reference Data'!BO41*Calculation!$L$5,0)</f>
        <v>20.9045</v>
      </c>
      <c r="BV41" s="124">
        <f>IF(Calculation!$M$6="Yes",IF((Calculation!I45-'Reference Data'!BT41)&gt;0,(Calculation!I45-'Reference Data'!BT41)*Calculation!$M$5,0),0)</f>
        <v>28.217736929223733</v>
      </c>
      <c r="BW41" s="97">
        <f>IF(Calculation!$K$6="Yes",IF((Calculation!I45)&lt;Calculation!J45,(Calculation!I45-Calculation!J45)*Calculation!$K$5,0),0)</f>
        <v>0</v>
      </c>
      <c r="BX41" s="127">
        <f>IF(Calculation!$N$5='Reference Data'!$BX$2,'Scaling Calculation'!D44,0)</f>
        <v>0</v>
      </c>
      <c r="BY41" s="3">
        <f>IF(Calculation!$N$5='Reference Data'!$BY$2,'Scaling Calculation'!H44,0)</f>
        <v>0</v>
      </c>
      <c r="BZ41" s="22">
        <f>IF(Calculation!$N$6="Yes",SUM('Reference Data'!BX41:BY41),0)</f>
        <v>0</v>
      </c>
      <c r="CA41" s="25"/>
      <c r="CB41" s="25"/>
      <c r="CC41" s="25"/>
      <c r="CD41" s="25"/>
      <c r="CE41" s="25"/>
      <c r="CF41" s="25"/>
      <c r="CG41" s="25"/>
      <c r="CH41" s="25"/>
      <c r="CI41" s="25"/>
      <c r="CJ41" s="25"/>
      <c r="CK41" s="25"/>
      <c r="CL41" s="25"/>
      <c r="CM41" s="25"/>
      <c r="CN41" s="25"/>
      <c r="CO41" s="25"/>
      <c r="CP41" s="25"/>
      <c r="CQ41" s="25" t="e">
        <f>IF(Calculation!#REF!='Reference Data'!CQ$2,Data!G41,0)</f>
        <v>#REF!</v>
      </c>
      <c r="CR41" s="25" t="e">
        <f>IF(Calculation!#REF!='Reference Data'!CR$2,Data!H41,0)</f>
        <v>#REF!</v>
      </c>
      <c r="CS41" s="25" t="e">
        <f>IF(Calculation!#REF!='Reference Data'!CS$2,Data!I41,0)</f>
        <v>#REF!</v>
      </c>
      <c r="CT41" s="25" t="e">
        <f>IF(Calculation!#REF!='Reference Data'!CT$2,Data!J41,0)</f>
        <v>#REF!</v>
      </c>
      <c r="CU41" s="25" t="e">
        <f>IF(Calculation!#REF!='Reference Data'!CU$2,Data!K41,0)</f>
        <v>#REF!</v>
      </c>
      <c r="CV41" s="25" t="e">
        <f>IF(Calculation!#REF!='Reference Data'!CV$2,Data!L41,0)</f>
        <v>#REF!</v>
      </c>
      <c r="CW41" s="25" t="e">
        <f>IF(Calculation!#REF!='Reference Data'!CW$2,Data!M41,0)</f>
        <v>#REF!</v>
      </c>
      <c r="CX41" s="25" t="e">
        <f>IF(Calculation!#REF!='Reference Data'!CX$2,Data!N41,0)</f>
        <v>#REF!</v>
      </c>
      <c r="CY41" s="25" t="e">
        <f>IF(Calculation!#REF!='Reference Data'!CY$2,Data!O41,0)</f>
        <v>#REF!</v>
      </c>
      <c r="CZ41" s="25" t="e">
        <f>IF(Calculation!#REF!='Reference Data'!CZ$2,Data!P41,0)</f>
        <v>#REF!</v>
      </c>
      <c r="DA41" s="25" t="e">
        <f>IF(Calculation!#REF!='Reference Data'!DA$2,Data!Q41,0)</f>
        <v>#REF!</v>
      </c>
      <c r="DB41" s="25" t="e">
        <f>IF(Calculation!#REF!='Reference Data'!DB$2,Data!R41,0)</f>
        <v>#REF!</v>
      </c>
      <c r="DC41" s="25" t="e">
        <f>IF(Calculation!#REF!='Reference Data'!DC$2,Data!S41,0)</f>
        <v>#REF!</v>
      </c>
      <c r="DD41" s="25" t="e">
        <f>IF(Calculation!#REF!='Reference Data'!DD$2,Data!T41,0)</f>
        <v>#REF!</v>
      </c>
      <c r="DE41" s="25" t="e">
        <f>IF(Calculation!#REF!='Reference Data'!DE$2,Data!U41,0)</f>
        <v>#REF!</v>
      </c>
      <c r="DF41" s="30" t="e">
        <f t="shared" si="7"/>
        <v>#REF!</v>
      </c>
    </row>
    <row r="42" spans="1:110" ht="15">
      <c r="A42" s="15">
        <v>10105</v>
      </c>
      <c r="B42" s="48" t="s">
        <v>49</v>
      </c>
      <c r="C42" s="24">
        <f>IF(Calculation!$C$6='Reference Data'!C$2,Data!G42,0)</f>
        <v>0</v>
      </c>
      <c r="D42" s="25">
        <f>IF(Calculation!$C$6='Reference Data'!D$2,Data!H42,0)</f>
        <v>0</v>
      </c>
      <c r="E42" s="25">
        <f>IF(Calculation!$C$6='Reference Data'!E$2,Data!I42,0)</f>
        <v>83.2379303652968</v>
      </c>
      <c r="F42" s="25">
        <f>IF(Calculation!$C$6='Reference Data'!F$2,Data!J42,0)</f>
        <v>0</v>
      </c>
      <c r="G42" s="25">
        <f>IF(Calculation!$C$6='Reference Data'!G$2,Data!K42,0)</f>
        <v>0</v>
      </c>
      <c r="H42" s="25">
        <f>IF(Calculation!$C$6='Reference Data'!H$2,Data!L42,0)</f>
        <v>0</v>
      </c>
      <c r="I42" s="25">
        <f>IF(Calculation!$C$6='Reference Data'!I$2,Data!M42,0)</f>
        <v>0</v>
      </c>
      <c r="J42" s="25">
        <f>IF(Calculation!$C$6='Reference Data'!J$2,Data!N42,0)</f>
        <v>0</v>
      </c>
      <c r="K42" s="25">
        <f>IF(Calculation!$C$6='Reference Data'!K$2,Data!O42,0)</f>
        <v>0</v>
      </c>
      <c r="L42" s="25">
        <f>IF(Calculation!$C$6='Reference Data'!L$2,Data!P42,0)</f>
        <v>0</v>
      </c>
      <c r="M42" s="25">
        <f>IF(Calculation!$C$6='Reference Data'!M$2,Data!Q42,0)</f>
        <v>0</v>
      </c>
      <c r="N42" s="25">
        <f>IF(Calculation!$C$6='Reference Data'!N$2,Data!R42,0)</f>
        <v>0</v>
      </c>
      <c r="O42" s="25">
        <f>IF(Calculation!$C$6='Reference Data'!O$2,Data!S42,0)</f>
        <v>0</v>
      </c>
      <c r="P42" s="25">
        <f>IF(Calculation!$C$6='Reference Data'!P$2,Data!T42,0)</f>
        <v>0</v>
      </c>
      <c r="Q42" s="25">
        <f>IF(Calculation!$C$6='Reference Data'!Q$2,Data!U42,0)</f>
        <v>0</v>
      </c>
      <c r="R42" s="30">
        <f t="shared" si="1"/>
        <v>83.2379303652968</v>
      </c>
      <c r="S42" s="31">
        <f>IF(S$2=Calculation!$D$6,Data!V42,0)</f>
        <v>0</v>
      </c>
      <c r="T42" s="6">
        <f>IF(T$2=Calculation!$D$6,Data!W42,0)</f>
        <v>0</v>
      </c>
      <c r="U42" s="6">
        <f>IF(U$2=Calculation!$D$6,Data!X42,0)</f>
        <v>0</v>
      </c>
      <c r="V42" s="6">
        <f>IF(V$2=Calculation!$D$6,Data!Y42,0)</f>
        <v>0</v>
      </c>
      <c r="W42" s="6">
        <f>IF(W$2=Calculation!$D$6,Data!Z42,0)</f>
        <v>0</v>
      </c>
      <c r="X42" s="6">
        <f>IF(X$2=Calculation!$D$6,Data!AA42,0)</f>
        <v>0</v>
      </c>
      <c r="Y42" s="6">
        <f>IF(Y$2=Calculation!$D$6,Data!AB42,0)</f>
        <v>0</v>
      </c>
      <c r="Z42" s="6">
        <f>IF(Z$2=Calculation!$D$6,Data!AC42,0)</f>
        <v>0</v>
      </c>
      <c r="AA42" s="6">
        <f>IF(AA$2=Calculation!$D$6,Data!AD42,0)</f>
        <v>0</v>
      </c>
      <c r="AB42" s="6">
        <f>IF(AB$2=Calculation!$D$6,Data!AE42,0)</f>
        <v>0</v>
      </c>
      <c r="AC42" s="6">
        <f>IF(AC$2=Calculation!$D$6,Data!AF42,0)</f>
        <v>0</v>
      </c>
      <c r="AD42" s="6">
        <f>IF(AD$2=Calculation!$D$6,Data!AG42,0)</f>
        <v>0</v>
      </c>
      <c r="AE42" s="6">
        <f>IF(AE$2=Calculation!$D$6,Data!AH42,0)</f>
        <v>0</v>
      </c>
      <c r="AF42" s="6">
        <f>IF(AF$2=Calculation!$D$6,Data!AI42,0)</f>
        <v>0</v>
      </c>
      <c r="AG42" s="8">
        <f t="shared" si="2"/>
        <v>0</v>
      </c>
      <c r="AH42" s="31">
        <f>IF(AH$2=Calculation!$E$6,0,0)</f>
        <v>0</v>
      </c>
      <c r="AI42" s="6">
        <f>IF(AI$2=Calculation!$E$6,Data!AJ42,0)</f>
        <v>0</v>
      </c>
      <c r="AJ42" s="6">
        <f>IF(AJ$2=Calculation!$E$6,Data!AK42,0)</f>
        <v>0</v>
      </c>
      <c r="AK42" s="6">
        <f>IF(AK$2=Calculation!$E$6,Data!AL42,0)</f>
        <v>0</v>
      </c>
      <c r="AL42" s="6">
        <f>IF(AL$2=Calculation!$E$6,Data!AM42,0)</f>
        <v>0</v>
      </c>
      <c r="AM42" s="6">
        <f>IF(AM$2=Calculation!$E$6,Data!AN42,0)</f>
        <v>0</v>
      </c>
      <c r="AN42" s="6">
        <f>IF(AN$2=Calculation!$E$6,Data!AO42,0)</f>
        <v>0</v>
      </c>
      <c r="AO42" s="6">
        <f>IF(AO$2=Calculation!$E$6,Data!AP42,0)</f>
        <v>0</v>
      </c>
      <c r="AP42" s="8">
        <f t="shared" si="3"/>
        <v>0</v>
      </c>
      <c r="AQ42" s="31">
        <f>IF(AQ$2=Calculation!$F$6,0,0)</f>
        <v>0</v>
      </c>
      <c r="AR42" s="6">
        <f>IF(AR$2=Calculation!$F$6,Data!AQ42,0)</f>
        <v>0</v>
      </c>
      <c r="AS42" s="6">
        <f>IF(AS$2=Calculation!$F$6,Data!AR42,0)</f>
        <v>0</v>
      </c>
      <c r="AT42" s="6">
        <f>IF(AT$2=Calculation!$F$6,Data!AS42,0)</f>
        <v>0</v>
      </c>
      <c r="AU42" s="6">
        <f>IF(AU$2=Calculation!$F$6,Data!AT42,0)</f>
        <v>0</v>
      </c>
      <c r="AV42" s="6">
        <f>IF(AV$2=Calculation!$F$6,Data!AU42,0)</f>
        <v>0</v>
      </c>
      <c r="AW42" s="6">
        <f>IF(AW$2=Calculation!$F$6,Data!AV42,0)</f>
        <v>0</v>
      </c>
      <c r="AX42" s="6">
        <f>IF(AX$2=Calculation!$F$6,Data!AW42,0)</f>
        <v>0</v>
      </c>
      <c r="AY42" s="8">
        <f t="shared" si="4"/>
        <v>0</v>
      </c>
      <c r="AZ42" s="31">
        <f>IF(AZ$2=Calculation!$G$6,0,0)</f>
        <v>0</v>
      </c>
      <c r="BA42" s="6">
        <f>IF(BA$2=Calculation!$G$6,Data!AX42,0)</f>
        <v>0</v>
      </c>
      <c r="BB42" s="6">
        <f>IF(BB$2=Calculation!$G$6,Data!AY42,0)</f>
        <v>0</v>
      </c>
      <c r="BC42" s="6">
        <f>IF(BC$2=Calculation!$G$6,Data!AZ42,0)</f>
        <v>0</v>
      </c>
      <c r="BD42" s="6">
        <f>IF(BD$2=Calculation!$G$6,Data!BA42,0)</f>
        <v>0</v>
      </c>
      <c r="BE42" s="6">
        <f>IF(BE$2=Calculation!$G$6,Data!BB42,0)</f>
        <v>0</v>
      </c>
      <c r="BF42" s="6">
        <f>IF(BF$2=Calculation!$G$6,Data!BC42,0)</f>
        <v>0</v>
      </c>
      <c r="BG42" s="6">
        <f>IF(BG$2=Calculation!$G$6,Data!BD42,0)</f>
        <v>0</v>
      </c>
      <c r="BH42" s="8">
        <f t="shared" si="5"/>
        <v>0</v>
      </c>
      <c r="BI42" s="119">
        <f>IF(Calculation!$H$6="Yes",Data!BE42,0)</f>
        <v>0</v>
      </c>
      <c r="BJ42" s="31">
        <f>IF(BJ$2=Calculation!$L$4,0,0)</f>
        <v>0</v>
      </c>
      <c r="BK42" s="6">
        <f>IF(BK$2=Calculation!$L$4,Data!BV42,0)</f>
        <v>0</v>
      </c>
      <c r="BL42" s="6">
        <f>IF(BL$2=Calculation!$L$4,Data!BW42,0)</f>
        <v>0</v>
      </c>
      <c r="BM42" s="6">
        <f>IF(BM$2=Calculation!$L$4,Data!BX42,0)</f>
        <v>0</v>
      </c>
      <c r="BN42" s="6">
        <f>IF(BN$2=Calculation!$L$4,Data!BY42,0)</f>
        <v>0</v>
      </c>
      <c r="BO42" s="22">
        <f t="shared" si="6"/>
        <v>0</v>
      </c>
      <c r="BP42" s="25">
        <f>IF(Calculation!$J$6='Reference Data'!BP$2,Data!C42,0)</f>
        <v>0</v>
      </c>
      <c r="BQ42" s="25">
        <f>IF(Calculation!$J$6='Reference Data'!BQ$2,Data!D42,0)</f>
        <v>0</v>
      </c>
      <c r="BR42" s="25">
        <f>IF(Calculation!$J$6='Reference Data'!BR$2,Data!E42,0)</f>
        <v>0</v>
      </c>
      <c r="BS42" s="25">
        <f>IF(Calculation!$J$6='Reference Data'!BS$2,Data!F42,0)</f>
        <v>92.838</v>
      </c>
      <c r="BT42" s="121">
        <f t="shared" si="8"/>
        <v>92.838</v>
      </c>
      <c r="BU42" s="124">
        <f>IF(Calculation!$L$6="Yes",'Reference Data'!BO42*Calculation!$L$5,0)</f>
        <v>0</v>
      </c>
      <c r="BV42" s="124">
        <f>IF(Calculation!$M$6="Yes",IF((Calculation!I46-'Reference Data'!BT42)&gt;0,(Calculation!I46-'Reference Data'!BT42)*Calculation!$M$5,0),0)</f>
        <v>0</v>
      </c>
      <c r="BW42" s="97">
        <f>IF(Calculation!$K$6="Yes",IF((Calculation!I46)&lt;Calculation!J46,(Calculation!I46-Calculation!J46)*Calculation!$K$5,0),0)</f>
        <v>-9.600069634703189</v>
      </c>
      <c r="BX42" s="127">
        <f>IF(Calculation!$N$5='Reference Data'!$BX$2,'Scaling Calculation'!D45,0)</f>
        <v>0</v>
      </c>
      <c r="BY42" s="3">
        <f>IF(Calculation!$N$5='Reference Data'!$BY$2,'Scaling Calculation'!H45,0)</f>
        <v>0</v>
      </c>
      <c r="BZ42" s="22">
        <f>IF(Calculation!$N$6="Yes",SUM('Reference Data'!BX42:BY42),0)</f>
        <v>0</v>
      </c>
      <c r="CA42" s="25"/>
      <c r="CB42" s="25"/>
      <c r="CC42" s="25"/>
      <c r="CD42" s="25"/>
      <c r="CE42" s="25"/>
      <c r="CF42" s="25"/>
      <c r="CG42" s="25"/>
      <c r="CH42" s="25"/>
      <c r="CI42" s="25"/>
      <c r="CJ42" s="25"/>
      <c r="CK42" s="25"/>
      <c r="CL42" s="25"/>
      <c r="CM42" s="25"/>
      <c r="CN42" s="25"/>
      <c r="CO42" s="25"/>
      <c r="CP42" s="25"/>
      <c r="CQ42" s="25" t="e">
        <f>IF(Calculation!#REF!='Reference Data'!CQ$2,Data!G42,0)</f>
        <v>#REF!</v>
      </c>
      <c r="CR42" s="25" t="e">
        <f>IF(Calculation!#REF!='Reference Data'!CR$2,Data!H42,0)</f>
        <v>#REF!</v>
      </c>
      <c r="CS42" s="25" t="e">
        <f>IF(Calculation!#REF!='Reference Data'!CS$2,Data!I42,0)</f>
        <v>#REF!</v>
      </c>
      <c r="CT42" s="25" t="e">
        <f>IF(Calculation!#REF!='Reference Data'!CT$2,Data!J42,0)</f>
        <v>#REF!</v>
      </c>
      <c r="CU42" s="25" t="e">
        <f>IF(Calculation!#REF!='Reference Data'!CU$2,Data!K42,0)</f>
        <v>#REF!</v>
      </c>
      <c r="CV42" s="25" t="e">
        <f>IF(Calculation!#REF!='Reference Data'!CV$2,Data!L42,0)</f>
        <v>#REF!</v>
      </c>
      <c r="CW42" s="25" t="e">
        <f>IF(Calculation!#REF!='Reference Data'!CW$2,Data!M42,0)</f>
        <v>#REF!</v>
      </c>
      <c r="CX42" s="25" t="e">
        <f>IF(Calculation!#REF!='Reference Data'!CX$2,Data!N42,0)</f>
        <v>#REF!</v>
      </c>
      <c r="CY42" s="25" t="e">
        <f>IF(Calculation!#REF!='Reference Data'!CY$2,Data!O42,0)</f>
        <v>#REF!</v>
      </c>
      <c r="CZ42" s="25" t="e">
        <f>IF(Calculation!#REF!='Reference Data'!CZ$2,Data!P42,0)</f>
        <v>#REF!</v>
      </c>
      <c r="DA42" s="25" t="e">
        <f>IF(Calculation!#REF!='Reference Data'!DA$2,Data!Q42,0)</f>
        <v>#REF!</v>
      </c>
      <c r="DB42" s="25" t="e">
        <f>IF(Calculation!#REF!='Reference Data'!DB$2,Data!R42,0)</f>
        <v>#REF!</v>
      </c>
      <c r="DC42" s="25" t="e">
        <f>IF(Calculation!#REF!='Reference Data'!DC$2,Data!S42,0)</f>
        <v>#REF!</v>
      </c>
      <c r="DD42" s="25" t="e">
        <f>IF(Calculation!#REF!='Reference Data'!DD$2,Data!T42,0)</f>
        <v>#REF!</v>
      </c>
      <c r="DE42" s="25" t="e">
        <f>IF(Calculation!#REF!='Reference Data'!DE$2,Data!U42,0)</f>
        <v>#REF!</v>
      </c>
      <c r="DF42" s="30" t="e">
        <f t="shared" si="7"/>
        <v>#REF!</v>
      </c>
    </row>
    <row r="43" spans="1:110" ht="15">
      <c r="A43" s="15">
        <v>10106</v>
      </c>
      <c r="B43" s="48" t="s">
        <v>50</v>
      </c>
      <c r="C43" s="24">
        <f>IF(Calculation!$C$6='Reference Data'!C$2,Data!G43,0)</f>
        <v>0</v>
      </c>
      <c r="D43" s="25">
        <f>IF(Calculation!$C$6='Reference Data'!D$2,Data!H43,0)</f>
        <v>0</v>
      </c>
      <c r="E43" s="25">
        <f>IF(Calculation!$C$6='Reference Data'!E$2,Data!I43,0)</f>
        <v>23.794894520547945</v>
      </c>
      <c r="F43" s="25">
        <f>IF(Calculation!$C$6='Reference Data'!F$2,Data!J43,0)</f>
        <v>0</v>
      </c>
      <c r="G43" s="25">
        <f>IF(Calculation!$C$6='Reference Data'!G$2,Data!K43,0)</f>
        <v>0</v>
      </c>
      <c r="H43" s="25">
        <f>IF(Calculation!$C$6='Reference Data'!H$2,Data!L43,0)</f>
        <v>0</v>
      </c>
      <c r="I43" s="25">
        <f>IF(Calculation!$C$6='Reference Data'!I$2,Data!M43,0)</f>
        <v>0</v>
      </c>
      <c r="J43" s="25">
        <f>IF(Calculation!$C$6='Reference Data'!J$2,Data!N43,0)</f>
        <v>0</v>
      </c>
      <c r="K43" s="25">
        <f>IF(Calculation!$C$6='Reference Data'!K$2,Data!O43,0)</f>
        <v>0</v>
      </c>
      <c r="L43" s="25">
        <f>IF(Calculation!$C$6='Reference Data'!L$2,Data!P43,0)</f>
        <v>0</v>
      </c>
      <c r="M43" s="25">
        <f>IF(Calculation!$C$6='Reference Data'!M$2,Data!Q43,0)</f>
        <v>0</v>
      </c>
      <c r="N43" s="25">
        <f>IF(Calculation!$C$6='Reference Data'!N$2,Data!R43,0)</f>
        <v>0</v>
      </c>
      <c r="O43" s="25">
        <f>IF(Calculation!$C$6='Reference Data'!O$2,Data!S43,0)</f>
        <v>0</v>
      </c>
      <c r="P43" s="25">
        <f>IF(Calculation!$C$6='Reference Data'!P$2,Data!T43,0)</f>
        <v>0</v>
      </c>
      <c r="Q43" s="25">
        <f>IF(Calculation!$C$6='Reference Data'!Q$2,Data!U43,0)</f>
        <v>0</v>
      </c>
      <c r="R43" s="30">
        <f t="shared" si="1"/>
        <v>23.794894520547945</v>
      </c>
      <c r="S43" s="31">
        <f>IF(S$2=Calculation!$D$6,Data!V43,0)</f>
        <v>0</v>
      </c>
      <c r="T43" s="6">
        <f>IF(T$2=Calculation!$D$6,Data!W43,0)</f>
        <v>0</v>
      </c>
      <c r="U43" s="6">
        <f>IF(U$2=Calculation!$D$6,Data!X43,0)</f>
        <v>0</v>
      </c>
      <c r="V43" s="6">
        <f>IF(V$2=Calculation!$D$6,Data!Y43,0)</f>
        <v>0</v>
      </c>
      <c r="W43" s="6">
        <f>IF(W$2=Calculation!$D$6,Data!Z43,0)</f>
        <v>0</v>
      </c>
      <c r="X43" s="6">
        <f>IF(X$2=Calculation!$D$6,Data!AA43,0)</f>
        <v>0</v>
      </c>
      <c r="Y43" s="6">
        <f>IF(Y$2=Calculation!$D$6,Data!AB43,0)</f>
        <v>0</v>
      </c>
      <c r="Z43" s="6">
        <f>IF(Z$2=Calculation!$D$6,Data!AC43,0)</f>
        <v>0</v>
      </c>
      <c r="AA43" s="6">
        <f>IF(AA$2=Calculation!$D$6,Data!AD43,0)</f>
        <v>0</v>
      </c>
      <c r="AB43" s="6">
        <f>IF(AB$2=Calculation!$D$6,Data!AE43,0)</f>
        <v>0</v>
      </c>
      <c r="AC43" s="6">
        <f>IF(AC$2=Calculation!$D$6,Data!AF43,0)</f>
        <v>0</v>
      </c>
      <c r="AD43" s="6">
        <f>IF(AD$2=Calculation!$D$6,Data!AG43,0)</f>
        <v>0</v>
      </c>
      <c r="AE43" s="6">
        <f>IF(AE$2=Calculation!$D$6,Data!AH43,0)</f>
        <v>0</v>
      </c>
      <c r="AF43" s="6">
        <f>IF(AF$2=Calculation!$D$6,Data!AI43,0)</f>
        <v>0</v>
      </c>
      <c r="AG43" s="8">
        <f t="shared" si="2"/>
        <v>0</v>
      </c>
      <c r="AH43" s="31">
        <f>IF(AH$2=Calculation!$E$6,0,0)</f>
        <v>0</v>
      </c>
      <c r="AI43" s="6">
        <f>IF(AI$2=Calculation!$E$6,Data!AJ43,0)</f>
        <v>0</v>
      </c>
      <c r="AJ43" s="6">
        <f>IF(AJ$2=Calculation!$E$6,Data!AK43,0)</f>
        <v>0</v>
      </c>
      <c r="AK43" s="6">
        <f>IF(AK$2=Calculation!$E$6,Data!AL43,0)</f>
        <v>0</v>
      </c>
      <c r="AL43" s="6">
        <f>IF(AL$2=Calculation!$E$6,Data!AM43,0)</f>
        <v>0</v>
      </c>
      <c r="AM43" s="6">
        <f>IF(AM$2=Calculation!$E$6,Data!AN43,0)</f>
        <v>0</v>
      </c>
      <c r="AN43" s="6">
        <f>IF(AN$2=Calculation!$E$6,Data!AO43,0)</f>
        <v>0</v>
      </c>
      <c r="AO43" s="6">
        <f>IF(AO$2=Calculation!$E$6,Data!AP43,0)</f>
        <v>0</v>
      </c>
      <c r="AP43" s="8">
        <f t="shared" si="3"/>
        <v>0</v>
      </c>
      <c r="AQ43" s="31">
        <f>IF(AQ$2=Calculation!$F$6,0,0)</f>
        <v>0</v>
      </c>
      <c r="AR43" s="6">
        <f>IF(AR$2=Calculation!$F$6,Data!AQ43,0)</f>
        <v>0</v>
      </c>
      <c r="AS43" s="6">
        <f>IF(AS$2=Calculation!$F$6,Data!AR43,0)</f>
        <v>0</v>
      </c>
      <c r="AT43" s="6">
        <f>IF(AT$2=Calculation!$F$6,Data!AS43,0)</f>
        <v>0</v>
      </c>
      <c r="AU43" s="6">
        <f>IF(AU$2=Calculation!$F$6,Data!AT43,0)</f>
        <v>0</v>
      </c>
      <c r="AV43" s="6">
        <f>IF(AV$2=Calculation!$F$6,Data!AU43,0)</f>
        <v>0</v>
      </c>
      <c r="AW43" s="6">
        <f>IF(AW$2=Calculation!$F$6,Data!AV43,0)</f>
        <v>0</v>
      </c>
      <c r="AX43" s="6">
        <f>IF(AX$2=Calculation!$F$6,Data!AW43,0)</f>
        <v>0</v>
      </c>
      <c r="AY43" s="8">
        <f t="shared" si="4"/>
        <v>0</v>
      </c>
      <c r="AZ43" s="31">
        <f>IF(AZ$2=Calculation!$G$6,0,0)</f>
        <v>0</v>
      </c>
      <c r="BA43" s="6">
        <f>IF(BA$2=Calculation!$G$6,Data!AX43,0)</f>
        <v>0</v>
      </c>
      <c r="BB43" s="6">
        <f>IF(BB$2=Calculation!$G$6,Data!AY43,0)</f>
        <v>0</v>
      </c>
      <c r="BC43" s="6">
        <f>IF(BC$2=Calculation!$G$6,Data!AZ43,0)</f>
        <v>0</v>
      </c>
      <c r="BD43" s="6">
        <f>IF(BD$2=Calculation!$G$6,Data!BA43,0)</f>
        <v>0</v>
      </c>
      <c r="BE43" s="6">
        <f>IF(BE$2=Calculation!$G$6,Data!BB43,0)</f>
        <v>0</v>
      </c>
      <c r="BF43" s="6">
        <f>IF(BF$2=Calculation!$G$6,Data!BC43,0)</f>
        <v>0</v>
      </c>
      <c r="BG43" s="6">
        <f>IF(BG$2=Calculation!$G$6,Data!BD43,0)</f>
        <v>0</v>
      </c>
      <c r="BH43" s="8">
        <f t="shared" si="5"/>
        <v>0</v>
      </c>
      <c r="BI43" s="119">
        <f>IF(Calculation!$H$6="Yes",Data!BE43,0)</f>
        <v>0</v>
      </c>
      <c r="BJ43" s="31">
        <f>IF(BJ$2=Calculation!$L$4,0,0)</f>
        <v>0</v>
      </c>
      <c r="BK43" s="6">
        <f>IF(BK$2=Calculation!$L$4,Data!BV43,0)</f>
        <v>0</v>
      </c>
      <c r="BL43" s="6">
        <f>IF(BL$2=Calculation!$L$4,Data!BW43,0)</f>
        <v>0</v>
      </c>
      <c r="BM43" s="6">
        <f>IF(BM$2=Calculation!$L$4,Data!BX43,0)</f>
        <v>0</v>
      </c>
      <c r="BN43" s="6">
        <f>IF(BN$2=Calculation!$L$4,Data!BY43,0)</f>
        <v>0</v>
      </c>
      <c r="BO43" s="22">
        <f t="shared" si="6"/>
        <v>0</v>
      </c>
      <c r="BP43" s="25">
        <f>IF(Calculation!$J$6='Reference Data'!BP$2,Data!C43,0)</f>
        <v>0</v>
      </c>
      <c r="BQ43" s="25">
        <f>IF(Calculation!$J$6='Reference Data'!BQ$2,Data!D43,0)</f>
        <v>0</v>
      </c>
      <c r="BR43" s="25">
        <f>IF(Calculation!$J$6='Reference Data'!BR$2,Data!E43,0)</f>
        <v>0</v>
      </c>
      <c r="BS43" s="25">
        <f>IF(Calculation!$J$6='Reference Data'!BS$2,Data!F43,0)</f>
        <v>23.879</v>
      </c>
      <c r="BT43" s="121">
        <f t="shared" si="8"/>
        <v>23.879</v>
      </c>
      <c r="BU43" s="124">
        <f>IF(Calculation!$L$6="Yes",'Reference Data'!BO43*Calculation!$L$5,0)</f>
        <v>0</v>
      </c>
      <c r="BV43" s="124">
        <f>IF(Calculation!$M$6="Yes",IF((Calculation!I47-'Reference Data'!BT43)&gt;0,(Calculation!I47-'Reference Data'!BT43)*Calculation!$M$5,0),0)</f>
        <v>0</v>
      </c>
      <c r="BW43" s="97">
        <f>IF(Calculation!$K$6="Yes",IF((Calculation!I47)&lt;Calculation!J47,(Calculation!I47-Calculation!J47)*Calculation!$K$5,0),0)</f>
        <v>-0.08410547945205593</v>
      </c>
      <c r="BX43" s="127">
        <f>IF(Calculation!$N$5='Reference Data'!$BX$2,'Scaling Calculation'!D46,0)</f>
        <v>0</v>
      </c>
      <c r="BY43" s="3">
        <f>IF(Calculation!$N$5='Reference Data'!$BY$2,'Scaling Calculation'!H46,0)</f>
        <v>0</v>
      </c>
      <c r="BZ43" s="22">
        <f>IF(Calculation!$N$6="Yes",SUM('Reference Data'!BX43:BY43),0)</f>
        <v>0</v>
      </c>
      <c r="CA43" s="25"/>
      <c r="CB43" s="25"/>
      <c r="CC43" s="25"/>
      <c r="CD43" s="25"/>
      <c r="CE43" s="25"/>
      <c r="CF43" s="25"/>
      <c r="CG43" s="25"/>
      <c r="CH43" s="25"/>
      <c r="CI43" s="25"/>
      <c r="CJ43" s="25"/>
      <c r="CK43" s="25"/>
      <c r="CL43" s="25"/>
      <c r="CM43" s="25"/>
      <c r="CN43" s="25"/>
      <c r="CO43" s="25"/>
      <c r="CP43" s="25"/>
      <c r="CQ43" s="25" t="e">
        <f>IF(Calculation!#REF!='Reference Data'!CQ$2,Data!G43,0)</f>
        <v>#REF!</v>
      </c>
      <c r="CR43" s="25" t="e">
        <f>IF(Calculation!#REF!='Reference Data'!CR$2,Data!H43,0)</f>
        <v>#REF!</v>
      </c>
      <c r="CS43" s="25" t="e">
        <f>IF(Calculation!#REF!='Reference Data'!CS$2,Data!I43,0)</f>
        <v>#REF!</v>
      </c>
      <c r="CT43" s="25" t="e">
        <f>IF(Calculation!#REF!='Reference Data'!CT$2,Data!J43,0)</f>
        <v>#REF!</v>
      </c>
      <c r="CU43" s="25" t="e">
        <f>IF(Calculation!#REF!='Reference Data'!CU$2,Data!K43,0)</f>
        <v>#REF!</v>
      </c>
      <c r="CV43" s="25" t="e">
        <f>IF(Calculation!#REF!='Reference Data'!CV$2,Data!L43,0)</f>
        <v>#REF!</v>
      </c>
      <c r="CW43" s="25" t="e">
        <f>IF(Calculation!#REF!='Reference Data'!CW$2,Data!M43,0)</f>
        <v>#REF!</v>
      </c>
      <c r="CX43" s="25" t="e">
        <f>IF(Calculation!#REF!='Reference Data'!CX$2,Data!N43,0)</f>
        <v>#REF!</v>
      </c>
      <c r="CY43" s="25" t="e">
        <f>IF(Calculation!#REF!='Reference Data'!CY$2,Data!O43,0)</f>
        <v>#REF!</v>
      </c>
      <c r="CZ43" s="25" t="e">
        <f>IF(Calculation!#REF!='Reference Data'!CZ$2,Data!P43,0)</f>
        <v>#REF!</v>
      </c>
      <c r="DA43" s="25" t="e">
        <f>IF(Calculation!#REF!='Reference Data'!DA$2,Data!Q43,0)</f>
        <v>#REF!</v>
      </c>
      <c r="DB43" s="25" t="e">
        <f>IF(Calculation!#REF!='Reference Data'!DB$2,Data!R43,0)</f>
        <v>#REF!</v>
      </c>
      <c r="DC43" s="25" t="e">
        <f>IF(Calculation!#REF!='Reference Data'!DC$2,Data!S43,0)</f>
        <v>#REF!</v>
      </c>
      <c r="DD43" s="25" t="e">
        <f>IF(Calculation!#REF!='Reference Data'!DD$2,Data!T43,0)</f>
        <v>#REF!</v>
      </c>
      <c r="DE43" s="25" t="e">
        <f>IF(Calculation!#REF!='Reference Data'!DE$2,Data!U43,0)</f>
        <v>#REF!</v>
      </c>
      <c r="DF43" s="30" t="e">
        <f t="shared" si="7"/>
        <v>#REF!</v>
      </c>
    </row>
    <row r="44" spans="1:110" ht="15">
      <c r="A44" s="15">
        <v>10109</v>
      </c>
      <c r="B44" s="48" t="s">
        <v>51</v>
      </c>
      <c r="C44" s="24">
        <f>IF(Calculation!$C$6='Reference Data'!C$2,Data!G44,0)</f>
        <v>0</v>
      </c>
      <c r="D44" s="25">
        <f>IF(Calculation!$C$6='Reference Data'!D$2,Data!H44,0)</f>
        <v>0</v>
      </c>
      <c r="E44" s="25">
        <f>IF(Calculation!$C$6='Reference Data'!E$2,Data!I44,0)</f>
        <v>14.048723287671232</v>
      </c>
      <c r="F44" s="25">
        <f>IF(Calculation!$C$6='Reference Data'!F$2,Data!J44,0)</f>
        <v>0</v>
      </c>
      <c r="G44" s="25">
        <f>IF(Calculation!$C$6='Reference Data'!G$2,Data!K44,0)</f>
        <v>0</v>
      </c>
      <c r="H44" s="25">
        <f>IF(Calculation!$C$6='Reference Data'!H$2,Data!L44,0)</f>
        <v>0</v>
      </c>
      <c r="I44" s="25">
        <f>IF(Calculation!$C$6='Reference Data'!I$2,Data!M44,0)</f>
        <v>0</v>
      </c>
      <c r="J44" s="25">
        <f>IF(Calculation!$C$6='Reference Data'!J$2,Data!N44,0)</f>
        <v>0</v>
      </c>
      <c r="K44" s="25">
        <f>IF(Calculation!$C$6='Reference Data'!K$2,Data!O44,0)</f>
        <v>0</v>
      </c>
      <c r="L44" s="25">
        <f>IF(Calculation!$C$6='Reference Data'!L$2,Data!P44,0)</f>
        <v>0</v>
      </c>
      <c r="M44" s="25">
        <f>IF(Calculation!$C$6='Reference Data'!M$2,Data!Q44,0)</f>
        <v>0</v>
      </c>
      <c r="N44" s="25">
        <f>IF(Calculation!$C$6='Reference Data'!N$2,Data!R44,0)</f>
        <v>0</v>
      </c>
      <c r="O44" s="25">
        <f>IF(Calculation!$C$6='Reference Data'!O$2,Data!S44,0)</f>
        <v>0</v>
      </c>
      <c r="P44" s="25">
        <f>IF(Calculation!$C$6='Reference Data'!P$2,Data!T44,0)</f>
        <v>0</v>
      </c>
      <c r="Q44" s="25">
        <f>IF(Calculation!$C$6='Reference Data'!Q$2,Data!U44,0)</f>
        <v>0</v>
      </c>
      <c r="R44" s="30">
        <f t="shared" si="1"/>
        <v>14.048723287671232</v>
      </c>
      <c r="S44" s="31">
        <f>IF(S$2=Calculation!$D$6,Data!V44,0)</f>
        <v>0</v>
      </c>
      <c r="T44" s="6">
        <f>IF(T$2=Calculation!$D$6,Data!W44,0)</f>
        <v>0</v>
      </c>
      <c r="U44" s="6">
        <f>IF(U$2=Calculation!$D$6,Data!X44,0)</f>
        <v>0</v>
      </c>
      <c r="V44" s="6">
        <f>IF(V$2=Calculation!$D$6,Data!Y44,0)</f>
        <v>0</v>
      </c>
      <c r="W44" s="6">
        <f>IF(W$2=Calculation!$D$6,Data!Z44,0)</f>
        <v>0</v>
      </c>
      <c r="X44" s="6">
        <f>IF(X$2=Calculation!$D$6,Data!AA44,0)</f>
        <v>0</v>
      </c>
      <c r="Y44" s="6">
        <f>IF(Y$2=Calculation!$D$6,Data!AB44,0)</f>
        <v>0</v>
      </c>
      <c r="Z44" s="6">
        <f>IF(Z$2=Calculation!$D$6,Data!AC44,0)</f>
        <v>0</v>
      </c>
      <c r="AA44" s="6">
        <f>IF(AA$2=Calculation!$D$6,Data!AD44,0)</f>
        <v>0</v>
      </c>
      <c r="AB44" s="6">
        <f>IF(AB$2=Calculation!$D$6,Data!AE44,0)</f>
        <v>0</v>
      </c>
      <c r="AC44" s="6">
        <f>IF(AC$2=Calculation!$D$6,Data!AF44,0)</f>
        <v>0</v>
      </c>
      <c r="AD44" s="6">
        <f>IF(AD$2=Calculation!$D$6,Data!AG44,0)</f>
        <v>0</v>
      </c>
      <c r="AE44" s="6">
        <f>IF(AE$2=Calculation!$D$6,Data!AH44,0)</f>
        <v>0</v>
      </c>
      <c r="AF44" s="6">
        <f>IF(AF$2=Calculation!$D$6,Data!AI44,0)</f>
        <v>0</v>
      </c>
      <c r="AG44" s="8">
        <f t="shared" si="2"/>
        <v>0</v>
      </c>
      <c r="AH44" s="31">
        <f>IF(AH$2=Calculation!$E$6,0,0)</f>
        <v>0</v>
      </c>
      <c r="AI44" s="6">
        <f>IF(AI$2=Calculation!$E$6,Data!AJ44,0)</f>
        <v>0</v>
      </c>
      <c r="AJ44" s="6">
        <f>IF(AJ$2=Calculation!$E$6,Data!AK44,0)</f>
        <v>0</v>
      </c>
      <c r="AK44" s="6">
        <f>IF(AK$2=Calculation!$E$6,Data!AL44,0)</f>
        <v>0</v>
      </c>
      <c r="AL44" s="6">
        <f>IF(AL$2=Calculation!$E$6,Data!AM44,0)</f>
        <v>0</v>
      </c>
      <c r="AM44" s="6">
        <f>IF(AM$2=Calculation!$E$6,Data!AN44,0)</f>
        <v>0</v>
      </c>
      <c r="AN44" s="6">
        <f>IF(AN$2=Calculation!$E$6,Data!AO44,0)</f>
        <v>0</v>
      </c>
      <c r="AO44" s="6">
        <f>IF(AO$2=Calculation!$E$6,Data!AP44,0)</f>
        <v>0</v>
      </c>
      <c r="AP44" s="8">
        <f t="shared" si="3"/>
        <v>0</v>
      </c>
      <c r="AQ44" s="31">
        <f>IF(AQ$2=Calculation!$F$6,0,0)</f>
        <v>0</v>
      </c>
      <c r="AR44" s="6">
        <f>IF(AR$2=Calculation!$F$6,Data!AQ44,0)</f>
        <v>0</v>
      </c>
      <c r="AS44" s="6">
        <f>IF(AS$2=Calculation!$F$6,Data!AR44,0)</f>
        <v>0</v>
      </c>
      <c r="AT44" s="6">
        <f>IF(AT$2=Calculation!$F$6,Data!AS44,0)</f>
        <v>0</v>
      </c>
      <c r="AU44" s="6">
        <f>IF(AU$2=Calculation!$F$6,Data!AT44,0)</f>
        <v>0</v>
      </c>
      <c r="AV44" s="6">
        <f>IF(AV$2=Calculation!$F$6,Data!AU44,0)</f>
        <v>0</v>
      </c>
      <c r="AW44" s="6">
        <f>IF(AW$2=Calculation!$F$6,Data!AV44,0)</f>
        <v>0</v>
      </c>
      <c r="AX44" s="6">
        <f>IF(AX$2=Calculation!$F$6,Data!AW44,0)</f>
        <v>0</v>
      </c>
      <c r="AY44" s="8">
        <f t="shared" si="4"/>
        <v>0</v>
      </c>
      <c r="AZ44" s="31">
        <f>IF(AZ$2=Calculation!$G$6,0,0)</f>
        <v>0</v>
      </c>
      <c r="BA44" s="6">
        <f>IF(BA$2=Calculation!$G$6,Data!AX44,0)</f>
        <v>0</v>
      </c>
      <c r="BB44" s="6">
        <f>IF(BB$2=Calculation!$G$6,Data!AY44,0)</f>
        <v>0</v>
      </c>
      <c r="BC44" s="6">
        <f>IF(BC$2=Calculation!$G$6,Data!AZ44,0)</f>
        <v>0</v>
      </c>
      <c r="BD44" s="6">
        <f>IF(BD$2=Calculation!$G$6,Data!BA44,0)</f>
        <v>0</v>
      </c>
      <c r="BE44" s="6">
        <f>IF(BE$2=Calculation!$G$6,Data!BB44,0)</f>
        <v>0</v>
      </c>
      <c r="BF44" s="6">
        <f>IF(BF$2=Calculation!$G$6,Data!BC44,0)</f>
        <v>0</v>
      </c>
      <c r="BG44" s="6">
        <f>IF(BG$2=Calculation!$G$6,Data!BD44,0)</f>
        <v>0</v>
      </c>
      <c r="BH44" s="8">
        <f t="shared" si="5"/>
        <v>0</v>
      </c>
      <c r="BI44" s="119">
        <f>IF(Calculation!$H$6="Yes",Data!BE44,0)</f>
        <v>0</v>
      </c>
      <c r="BJ44" s="31">
        <f>IF(BJ$2=Calculation!$L$4,0,0)</f>
        <v>0</v>
      </c>
      <c r="BK44" s="6">
        <f>IF(BK$2=Calculation!$L$4,Data!BV44,0)</f>
        <v>0</v>
      </c>
      <c r="BL44" s="6">
        <f>IF(BL$2=Calculation!$L$4,Data!BW44,0)</f>
        <v>0.05399999999999999</v>
      </c>
      <c r="BM44" s="6">
        <f>IF(BM$2=Calculation!$L$4,Data!BX44,0)</f>
        <v>0</v>
      </c>
      <c r="BN44" s="6">
        <f>IF(BN$2=Calculation!$L$4,Data!BY44,0)</f>
        <v>0</v>
      </c>
      <c r="BO44" s="22">
        <f t="shared" si="6"/>
        <v>0.05399999999999999</v>
      </c>
      <c r="BP44" s="25">
        <f>IF(Calculation!$J$6='Reference Data'!BP$2,Data!C44,0)</f>
        <v>0</v>
      </c>
      <c r="BQ44" s="25">
        <f>IF(Calculation!$J$6='Reference Data'!BQ$2,Data!D44,0)</f>
        <v>0</v>
      </c>
      <c r="BR44" s="25">
        <f>IF(Calculation!$J$6='Reference Data'!BR$2,Data!E44,0)</f>
        <v>0</v>
      </c>
      <c r="BS44" s="25">
        <f>IF(Calculation!$J$6='Reference Data'!BS$2,Data!F44,0)</f>
        <v>12.118</v>
      </c>
      <c r="BT44" s="121">
        <f t="shared" si="8"/>
        <v>12.118</v>
      </c>
      <c r="BU44" s="124">
        <f>IF(Calculation!$L$6="Yes",'Reference Data'!BO44*Calculation!$L$5,0)</f>
        <v>0.026999999999999996</v>
      </c>
      <c r="BV44" s="124">
        <f>IF(Calculation!$M$6="Yes",IF((Calculation!I48-'Reference Data'!BT44)&gt;0,(Calculation!I48-'Reference Data'!BT44)*Calculation!$M$5,0),0)</f>
        <v>0.4826808219178078</v>
      </c>
      <c r="BW44" s="97">
        <f>IF(Calculation!$K$6="Yes",IF((Calculation!I48)&lt;Calculation!J48,(Calculation!I48-Calculation!J48)*Calculation!$K$5,0),0)</f>
        <v>0</v>
      </c>
      <c r="BX44" s="127">
        <f>IF(Calculation!$N$5='Reference Data'!$BX$2,'Scaling Calculation'!D47,0)</f>
        <v>0</v>
      </c>
      <c r="BY44" s="3">
        <f>IF(Calculation!$N$5='Reference Data'!$BY$2,'Scaling Calculation'!H47,0)</f>
        <v>0</v>
      </c>
      <c r="BZ44" s="22">
        <f>IF(Calculation!$N$6="Yes",SUM('Reference Data'!BX44:BY44),0)</f>
        <v>0</v>
      </c>
      <c r="CA44" s="25"/>
      <c r="CB44" s="25"/>
      <c r="CC44" s="25"/>
      <c r="CD44" s="25"/>
      <c r="CE44" s="25"/>
      <c r="CF44" s="25"/>
      <c r="CG44" s="25"/>
      <c r="CH44" s="25"/>
      <c r="CI44" s="25"/>
      <c r="CJ44" s="25"/>
      <c r="CK44" s="25"/>
      <c r="CL44" s="25"/>
      <c r="CM44" s="25"/>
      <c r="CN44" s="25"/>
      <c r="CO44" s="25"/>
      <c r="CP44" s="25"/>
      <c r="CQ44" s="25" t="e">
        <f>IF(Calculation!#REF!='Reference Data'!CQ$2,Data!G44,0)</f>
        <v>#REF!</v>
      </c>
      <c r="CR44" s="25" t="e">
        <f>IF(Calculation!#REF!='Reference Data'!CR$2,Data!H44,0)</f>
        <v>#REF!</v>
      </c>
      <c r="CS44" s="25" t="e">
        <f>IF(Calculation!#REF!='Reference Data'!CS$2,Data!I44,0)</f>
        <v>#REF!</v>
      </c>
      <c r="CT44" s="25" t="e">
        <f>IF(Calculation!#REF!='Reference Data'!CT$2,Data!J44,0)</f>
        <v>#REF!</v>
      </c>
      <c r="CU44" s="25" t="e">
        <f>IF(Calculation!#REF!='Reference Data'!CU$2,Data!K44,0)</f>
        <v>#REF!</v>
      </c>
      <c r="CV44" s="25" t="e">
        <f>IF(Calculation!#REF!='Reference Data'!CV$2,Data!L44,0)</f>
        <v>#REF!</v>
      </c>
      <c r="CW44" s="25" t="e">
        <f>IF(Calculation!#REF!='Reference Data'!CW$2,Data!M44,0)</f>
        <v>#REF!</v>
      </c>
      <c r="CX44" s="25" t="e">
        <f>IF(Calculation!#REF!='Reference Data'!CX$2,Data!N44,0)</f>
        <v>#REF!</v>
      </c>
      <c r="CY44" s="25" t="e">
        <f>IF(Calculation!#REF!='Reference Data'!CY$2,Data!O44,0)</f>
        <v>#REF!</v>
      </c>
      <c r="CZ44" s="25" t="e">
        <f>IF(Calculation!#REF!='Reference Data'!CZ$2,Data!P44,0)</f>
        <v>#REF!</v>
      </c>
      <c r="DA44" s="25" t="e">
        <f>IF(Calculation!#REF!='Reference Data'!DA$2,Data!Q44,0)</f>
        <v>#REF!</v>
      </c>
      <c r="DB44" s="25" t="e">
        <f>IF(Calculation!#REF!='Reference Data'!DB$2,Data!R44,0)</f>
        <v>#REF!</v>
      </c>
      <c r="DC44" s="25" t="e">
        <f>IF(Calculation!#REF!='Reference Data'!DC$2,Data!S44,0)</f>
        <v>#REF!</v>
      </c>
      <c r="DD44" s="25" t="e">
        <f>IF(Calculation!#REF!='Reference Data'!DD$2,Data!T44,0)</f>
        <v>#REF!</v>
      </c>
      <c r="DE44" s="25" t="e">
        <f>IF(Calculation!#REF!='Reference Data'!DE$2,Data!U44,0)</f>
        <v>#REF!</v>
      </c>
      <c r="DF44" s="30" t="e">
        <f t="shared" si="7"/>
        <v>#REF!</v>
      </c>
    </row>
    <row r="45" spans="1:110" ht="15">
      <c r="A45" s="15">
        <v>10111</v>
      </c>
      <c r="B45" s="48" t="s">
        <v>52</v>
      </c>
      <c r="C45" s="24">
        <f>IF(Calculation!$C$6='Reference Data'!C$2,Data!G45,0)</f>
        <v>0</v>
      </c>
      <c r="D45" s="25">
        <f>IF(Calculation!$C$6='Reference Data'!D$2,Data!H45,0)</f>
        <v>0</v>
      </c>
      <c r="E45" s="25">
        <f>IF(Calculation!$C$6='Reference Data'!E$2,Data!I45,0)</f>
        <v>3.033764155251142</v>
      </c>
      <c r="F45" s="25">
        <f>IF(Calculation!$C$6='Reference Data'!F$2,Data!J45,0)</f>
        <v>0</v>
      </c>
      <c r="G45" s="25">
        <f>IF(Calculation!$C$6='Reference Data'!G$2,Data!K45,0)</f>
        <v>0</v>
      </c>
      <c r="H45" s="25">
        <f>IF(Calculation!$C$6='Reference Data'!H$2,Data!L45,0)</f>
        <v>0</v>
      </c>
      <c r="I45" s="25">
        <f>IF(Calculation!$C$6='Reference Data'!I$2,Data!M45,0)</f>
        <v>0</v>
      </c>
      <c r="J45" s="25">
        <f>IF(Calculation!$C$6='Reference Data'!J$2,Data!N45,0)</f>
        <v>0</v>
      </c>
      <c r="K45" s="25">
        <f>IF(Calculation!$C$6='Reference Data'!K$2,Data!O45,0)</f>
        <v>0</v>
      </c>
      <c r="L45" s="25">
        <f>IF(Calculation!$C$6='Reference Data'!L$2,Data!P45,0)</f>
        <v>0</v>
      </c>
      <c r="M45" s="25">
        <f>IF(Calculation!$C$6='Reference Data'!M$2,Data!Q45,0)</f>
        <v>0</v>
      </c>
      <c r="N45" s="25">
        <f>IF(Calculation!$C$6='Reference Data'!N$2,Data!R45,0)</f>
        <v>0</v>
      </c>
      <c r="O45" s="25">
        <f>IF(Calculation!$C$6='Reference Data'!O$2,Data!S45,0)</f>
        <v>0</v>
      </c>
      <c r="P45" s="25">
        <f>IF(Calculation!$C$6='Reference Data'!P$2,Data!T45,0)</f>
        <v>0</v>
      </c>
      <c r="Q45" s="25">
        <f>IF(Calculation!$C$6='Reference Data'!Q$2,Data!U45,0)</f>
        <v>0</v>
      </c>
      <c r="R45" s="30">
        <f t="shared" si="1"/>
        <v>3.033764155251142</v>
      </c>
      <c r="S45" s="31">
        <f>IF(S$2=Calculation!$D$6,Data!V45,0)</f>
        <v>0</v>
      </c>
      <c r="T45" s="6">
        <f>IF(T$2=Calculation!$D$6,Data!W45,0)</f>
        <v>0</v>
      </c>
      <c r="U45" s="6">
        <f>IF(U$2=Calculation!$D$6,Data!X45,0)</f>
        <v>0</v>
      </c>
      <c r="V45" s="6">
        <f>IF(V$2=Calculation!$D$6,Data!Y45,0)</f>
        <v>0</v>
      </c>
      <c r="W45" s="6">
        <f>IF(W$2=Calculation!$D$6,Data!Z45,0)</f>
        <v>0</v>
      </c>
      <c r="X45" s="6">
        <f>IF(X$2=Calculation!$D$6,Data!AA45,0)</f>
        <v>0</v>
      </c>
      <c r="Y45" s="6">
        <f>IF(Y$2=Calculation!$D$6,Data!AB45,0)</f>
        <v>0</v>
      </c>
      <c r="Z45" s="6">
        <f>IF(Z$2=Calculation!$D$6,Data!AC45,0)</f>
        <v>0</v>
      </c>
      <c r="AA45" s="6">
        <f>IF(AA$2=Calculation!$D$6,Data!AD45,0)</f>
        <v>0</v>
      </c>
      <c r="AB45" s="6">
        <f>IF(AB$2=Calculation!$D$6,Data!AE45,0)</f>
        <v>0</v>
      </c>
      <c r="AC45" s="6">
        <f>IF(AC$2=Calculation!$D$6,Data!AF45,0)</f>
        <v>0</v>
      </c>
      <c r="AD45" s="6">
        <f>IF(AD$2=Calculation!$D$6,Data!AG45,0)</f>
        <v>0</v>
      </c>
      <c r="AE45" s="6">
        <f>IF(AE$2=Calculation!$D$6,Data!AH45,0)</f>
        <v>0</v>
      </c>
      <c r="AF45" s="6">
        <f>IF(AF$2=Calculation!$D$6,Data!AI45,0)</f>
        <v>0</v>
      </c>
      <c r="AG45" s="8">
        <f t="shared" si="2"/>
        <v>0</v>
      </c>
      <c r="AH45" s="31">
        <f>IF(AH$2=Calculation!$E$6,0,0)</f>
        <v>0</v>
      </c>
      <c r="AI45" s="6">
        <f>IF(AI$2=Calculation!$E$6,Data!AJ45,0)</f>
        <v>0</v>
      </c>
      <c r="AJ45" s="6">
        <f>IF(AJ$2=Calculation!$E$6,Data!AK45,0)</f>
        <v>0</v>
      </c>
      <c r="AK45" s="6">
        <f>IF(AK$2=Calculation!$E$6,Data!AL45,0)</f>
        <v>0</v>
      </c>
      <c r="AL45" s="6">
        <f>IF(AL$2=Calculation!$E$6,Data!AM45,0)</f>
        <v>0</v>
      </c>
      <c r="AM45" s="6">
        <f>IF(AM$2=Calculation!$E$6,Data!AN45,0)</f>
        <v>0</v>
      </c>
      <c r="AN45" s="6">
        <f>IF(AN$2=Calculation!$E$6,Data!AO45,0)</f>
        <v>0</v>
      </c>
      <c r="AO45" s="6">
        <f>IF(AO$2=Calculation!$E$6,Data!AP45,0)</f>
        <v>0</v>
      </c>
      <c r="AP45" s="8">
        <f t="shared" si="3"/>
        <v>0</v>
      </c>
      <c r="AQ45" s="31">
        <f>IF(AQ$2=Calculation!$F$6,0,0)</f>
        <v>0</v>
      </c>
      <c r="AR45" s="6">
        <f>IF(AR$2=Calculation!$F$6,Data!AQ45,0)</f>
        <v>0</v>
      </c>
      <c r="AS45" s="6">
        <f>IF(AS$2=Calculation!$F$6,Data!AR45,0)</f>
        <v>0</v>
      </c>
      <c r="AT45" s="6">
        <f>IF(AT$2=Calculation!$F$6,Data!AS45,0)</f>
        <v>0</v>
      </c>
      <c r="AU45" s="6">
        <f>IF(AU$2=Calculation!$F$6,Data!AT45,0)</f>
        <v>0</v>
      </c>
      <c r="AV45" s="6">
        <f>IF(AV$2=Calculation!$F$6,Data!AU45,0)</f>
        <v>0</v>
      </c>
      <c r="AW45" s="6">
        <f>IF(AW$2=Calculation!$F$6,Data!AV45,0)</f>
        <v>0</v>
      </c>
      <c r="AX45" s="6">
        <f>IF(AX$2=Calculation!$F$6,Data!AW45,0)</f>
        <v>0</v>
      </c>
      <c r="AY45" s="8">
        <f t="shared" si="4"/>
        <v>0</v>
      </c>
      <c r="AZ45" s="31">
        <f>IF(AZ$2=Calculation!$G$6,0,0)</f>
        <v>0</v>
      </c>
      <c r="BA45" s="6">
        <f>IF(BA$2=Calculation!$G$6,Data!AX45,0)</f>
        <v>0</v>
      </c>
      <c r="BB45" s="6">
        <f>IF(BB$2=Calculation!$G$6,Data!AY45,0)</f>
        <v>0</v>
      </c>
      <c r="BC45" s="6">
        <f>IF(BC$2=Calculation!$G$6,Data!AZ45,0)</f>
        <v>0</v>
      </c>
      <c r="BD45" s="6">
        <f>IF(BD$2=Calculation!$G$6,Data!BA45,0)</f>
        <v>0</v>
      </c>
      <c r="BE45" s="6">
        <f>IF(BE$2=Calculation!$G$6,Data!BB45,0)</f>
        <v>0</v>
      </c>
      <c r="BF45" s="6">
        <f>IF(BF$2=Calculation!$G$6,Data!BC45,0)</f>
        <v>0</v>
      </c>
      <c r="BG45" s="6">
        <f>IF(BG$2=Calculation!$G$6,Data!BD45,0)</f>
        <v>0</v>
      </c>
      <c r="BH45" s="8">
        <f t="shared" si="5"/>
        <v>0</v>
      </c>
      <c r="BI45" s="119">
        <f>IF(Calculation!$H$6="Yes",Data!BE45,0)</f>
        <v>0</v>
      </c>
      <c r="BJ45" s="31">
        <f>IF(BJ$2=Calculation!$L$4,0,0)</f>
        <v>0</v>
      </c>
      <c r="BK45" s="6">
        <f>IF(BK$2=Calculation!$L$4,Data!BV45,0)</f>
        <v>0</v>
      </c>
      <c r="BL45" s="6">
        <f>IF(BL$2=Calculation!$L$4,Data!BW45,0)</f>
        <v>0</v>
      </c>
      <c r="BM45" s="6">
        <f>IF(BM$2=Calculation!$L$4,Data!BX45,0)</f>
        <v>0</v>
      </c>
      <c r="BN45" s="6">
        <f>IF(BN$2=Calculation!$L$4,Data!BY45,0)</f>
        <v>0</v>
      </c>
      <c r="BO45" s="22">
        <f t="shared" si="6"/>
        <v>0</v>
      </c>
      <c r="BP45" s="25">
        <f>IF(Calculation!$J$6='Reference Data'!BP$2,Data!C45,0)</f>
        <v>0</v>
      </c>
      <c r="BQ45" s="25">
        <f>IF(Calculation!$J$6='Reference Data'!BQ$2,Data!D45,0)</f>
        <v>0</v>
      </c>
      <c r="BR45" s="25">
        <f>IF(Calculation!$J$6='Reference Data'!BR$2,Data!E45,0)</f>
        <v>0</v>
      </c>
      <c r="BS45" s="25">
        <f>IF(Calculation!$J$6='Reference Data'!BS$2,Data!F45,0)</f>
        <v>3.235</v>
      </c>
      <c r="BT45" s="121">
        <f t="shared" si="8"/>
        <v>3.235</v>
      </c>
      <c r="BU45" s="124">
        <f>IF(Calculation!$L$6="Yes",'Reference Data'!BO45*Calculation!$L$5,0)</f>
        <v>0</v>
      </c>
      <c r="BV45" s="124">
        <f>IF(Calculation!$M$6="Yes",IF((Calculation!I49-'Reference Data'!BT45)&gt;0,(Calculation!I49-'Reference Data'!BT45)*Calculation!$M$5,0),0)</f>
        <v>0</v>
      </c>
      <c r="BW45" s="97">
        <f>IF(Calculation!$K$6="Yes",IF((Calculation!I49)&lt;Calculation!J49,(Calculation!I49-Calculation!J49)*Calculation!$K$5,0),0)</f>
        <v>-0.20123584474885803</v>
      </c>
      <c r="BX45" s="127">
        <f>IF(Calculation!$N$5='Reference Data'!$BX$2,'Scaling Calculation'!D48,0)</f>
        <v>0</v>
      </c>
      <c r="BY45" s="3">
        <f>IF(Calculation!$N$5='Reference Data'!$BY$2,'Scaling Calculation'!H48,0)</f>
        <v>0</v>
      </c>
      <c r="BZ45" s="22">
        <f>IF(Calculation!$N$6="Yes",SUM('Reference Data'!BX45:BY45),0)</f>
        <v>0</v>
      </c>
      <c r="CA45" s="25"/>
      <c r="CB45" s="25"/>
      <c r="CC45" s="25"/>
      <c r="CD45" s="25"/>
      <c r="CE45" s="25"/>
      <c r="CF45" s="25"/>
      <c r="CG45" s="25"/>
      <c r="CH45" s="25"/>
      <c r="CI45" s="25"/>
      <c r="CJ45" s="25"/>
      <c r="CK45" s="25"/>
      <c r="CL45" s="25"/>
      <c r="CM45" s="25"/>
      <c r="CN45" s="25"/>
      <c r="CO45" s="25"/>
      <c r="CP45" s="25"/>
      <c r="CQ45" s="25" t="e">
        <f>IF(Calculation!#REF!='Reference Data'!CQ$2,Data!G45,0)</f>
        <v>#REF!</v>
      </c>
      <c r="CR45" s="25" t="e">
        <f>IF(Calculation!#REF!='Reference Data'!CR$2,Data!H45,0)</f>
        <v>#REF!</v>
      </c>
      <c r="CS45" s="25" t="e">
        <f>IF(Calculation!#REF!='Reference Data'!CS$2,Data!I45,0)</f>
        <v>#REF!</v>
      </c>
      <c r="CT45" s="25" t="e">
        <f>IF(Calculation!#REF!='Reference Data'!CT$2,Data!J45,0)</f>
        <v>#REF!</v>
      </c>
      <c r="CU45" s="25" t="e">
        <f>IF(Calculation!#REF!='Reference Data'!CU$2,Data!K45,0)</f>
        <v>#REF!</v>
      </c>
      <c r="CV45" s="25" t="e">
        <f>IF(Calculation!#REF!='Reference Data'!CV$2,Data!L45,0)</f>
        <v>#REF!</v>
      </c>
      <c r="CW45" s="25" t="e">
        <f>IF(Calculation!#REF!='Reference Data'!CW$2,Data!M45,0)</f>
        <v>#REF!</v>
      </c>
      <c r="CX45" s="25" t="e">
        <f>IF(Calculation!#REF!='Reference Data'!CX$2,Data!N45,0)</f>
        <v>#REF!</v>
      </c>
      <c r="CY45" s="25" t="e">
        <f>IF(Calculation!#REF!='Reference Data'!CY$2,Data!O45,0)</f>
        <v>#REF!</v>
      </c>
      <c r="CZ45" s="25" t="e">
        <f>IF(Calculation!#REF!='Reference Data'!CZ$2,Data!P45,0)</f>
        <v>#REF!</v>
      </c>
      <c r="DA45" s="25" t="e">
        <f>IF(Calculation!#REF!='Reference Data'!DA$2,Data!Q45,0)</f>
        <v>#REF!</v>
      </c>
      <c r="DB45" s="25" t="e">
        <f>IF(Calculation!#REF!='Reference Data'!DB$2,Data!R45,0)</f>
        <v>#REF!</v>
      </c>
      <c r="DC45" s="25" t="e">
        <f>IF(Calculation!#REF!='Reference Data'!DC$2,Data!S45,0)</f>
        <v>#REF!</v>
      </c>
      <c r="DD45" s="25" t="e">
        <f>IF(Calculation!#REF!='Reference Data'!DD$2,Data!T45,0)</f>
        <v>#REF!</v>
      </c>
      <c r="DE45" s="25" t="e">
        <f>IF(Calculation!#REF!='Reference Data'!DE$2,Data!U45,0)</f>
        <v>#REF!</v>
      </c>
      <c r="DF45" s="30" t="e">
        <f t="shared" si="7"/>
        <v>#REF!</v>
      </c>
    </row>
    <row r="46" spans="1:110" ht="15">
      <c r="A46" s="15">
        <v>10112</v>
      </c>
      <c r="B46" s="48" t="s">
        <v>53</v>
      </c>
      <c r="C46" s="24">
        <f>IF(Calculation!$C$6='Reference Data'!C$2,Data!G46,0)</f>
        <v>0</v>
      </c>
      <c r="D46" s="25">
        <f>IF(Calculation!$C$6='Reference Data'!D$2,Data!H46,0)</f>
        <v>0</v>
      </c>
      <c r="E46" s="25">
        <f>IF(Calculation!$C$6='Reference Data'!E$2,Data!I46,0)</f>
        <v>58.825668378995424</v>
      </c>
      <c r="F46" s="25">
        <f>IF(Calculation!$C$6='Reference Data'!F$2,Data!J46,0)</f>
        <v>0</v>
      </c>
      <c r="G46" s="25">
        <f>IF(Calculation!$C$6='Reference Data'!G$2,Data!K46,0)</f>
        <v>0</v>
      </c>
      <c r="H46" s="25">
        <f>IF(Calculation!$C$6='Reference Data'!H$2,Data!L46,0)</f>
        <v>0</v>
      </c>
      <c r="I46" s="25">
        <f>IF(Calculation!$C$6='Reference Data'!I$2,Data!M46,0)</f>
        <v>0</v>
      </c>
      <c r="J46" s="25">
        <f>IF(Calculation!$C$6='Reference Data'!J$2,Data!N46,0)</f>
        <v>0</v>
      </c>
      <c r="K46" s="25">
        <f>IF(Calculation!$C$6='Reference Data'!K$2,Data!O46,0)</f>
        <v>0</v>
      </c>
      <c r="L46" s="25">
        <f>IF(Calculation!$C$6='Reference Data'!L$2,Data!P46,0)</f>
        <v>0</v>
      </c>
      <c r="M46" s="25">
        <f>IF(Calculation!$C$6='Reference Data'!M$2,Data!Q46,0)</f>
        <v>0</v>
      </c>
      <c r="N46" s="25">
        <f>IF(Calculation!$C$6='Reference Data'!N$2,Data!R46,0)</f>
        <v>0</v>
      </c>
      <c r="O46" s="25">
        <f>IF(Calculation!$C$6='Reference Data'!O$2,Data!S46,0)</f>
        <v>0</v>
      </c>
      <c r="P46" s="25">
        <f>IF(Calculation!$C$6='Reference Data'!P$2,Data!T46,0)</f>
        <v>0</v>
      </c>
      <c r="Q46" s="25">
        <f>IF(Calculation!$C$6='Reference Data'!Q$2,Data!U46,0)</f>
        <v>0</v>
      </c>
      <c r="R46" s="30">
        <f t="shared" si="1"/>
        <v>58.825668378995424</v>
      </c>
      <c r="S46" s="31">
        <f>IF(S$2=Calculation!$D$6,Data!V46,0)</f>
        <v>0</v>
      </c>
      <c r="T46" s="6">
        <f>IF(T$2=Calculation!$D$6,Data!W46,0)</f>
        <v>0</v>
      </c>
      <c r="U46" s="6">
        <f>IF(U$2=Calculation!$D$6,Data!X46,0)</f>
        <v>0</v>
      </c>
      <c r="V46" s="6">
        <f>IF(V$2=Calculation!$D$6,Data!Y46,0)</f>
        <v>0</v>
      </c>
      <c r="W46" s="6">
        <f>IF(W$2=Calculation!$D$6,Data!Z46,0)</f>
        <v>0</v>
      </c>
      <c r="X46" s="6">
        <f>IF(X$2=Calculation!$D$6,Data!AA46,0)</f>
        <v>0</v>
      </c>
      <c r="Y46" s="6">
        <f>IF(Y$2=Calculation!$D$6,Data!AB46,0)</f>
        <v>0</v>
      </c>
      <c r="Z46" s="6">
        <f>IF(Z$2=Calculation!$D$6,Data!AC46,0)</f>
        <v>0</v>
      </c>
      <c r="AA46" s="6">
        <f>IF(AA$2=Calculation!$D$6,Data!AD46,0)</f>
        <v>0</v>
      </c>
      <c r="AB46" s="6">
        <f>IF(AB$2=Calculation!$D$6,Data!AE46,0)</f>
        <v>0</v>
      </c>
      <c r="AC46" s="6">
        <f>IF(AC$2=Calculation!$D$6,Data!AF46,0)</f>
        <v>0</v>
      </c>
      <c r="AD46" s="6">
        <f>IF(AD$2=Calculation!$D$6,Data!AG46,0)</f>
        <v>0</v>
      </c>
      <c r="AE46" s="6">
        <f>IF(AE$2=Calculation!$D$6,Data!AH46,0)</f>
        <v>0</v>
      </c>
      <c r="AF46" s="6">
        <f>IF(AF$2=Calculation!$D$6,Data!AI46,0)</f>
        <v>0</v>
      </c>
      <c r="AG46" s="8">
        <f t="shared" si="2"/>
        <v>0</v>
      </c>
      <c r="AH46" s="31">
        <f>IF(AH$2=Calculation!$E$6,0,0)</f>
        <v>0</v>
      </c>
      <c r="AI46" s="6">
        <f>IF(AI$2=Calculation!$E$6,Data!AJ46,0)</f>
        <v>0</v>
      </c>
      <c r="AJ46" s="6">
        <f>IF(AJ$2=Calculation!$E$6,Data!AK46,0)</f>
        <v>0</v>
      </c>
      <c r="AK46" s="6">
        <f>IF(AK$2=Calculation!$E$6,Data!AL46,0)</f>
        <v>0</v>
      </c>
      <c r="AL46" s="6">
        <f>IF(AL$2=Calculation!$E$6,Data!AM46,0)</f>
        <v>0</v>
      </c>
      <c r="AM46" s="6">
        <f>IF(AM$2=Calculation!$E$6,Data!AN46,0)</f>
        <v>0</v>
      </c>
      <c r="AN46" s="6">
        <f>IF(AN$2=Calculation!$E$6,Data!AO46,0)</f>
        <v>0</v>
      </c>
      <c r="AO46" s="6">
        <f>IF(AO$2=Calculation!$E$6,Data!AP46,0)</f>
        <v>0</v>
      </c>
      <c r="AP46" s="8">
        <f t="shared" si="3"/>
        <v>0</v>
      </c>
      <c r="AQ46" s="31">
        <f>IF(AQ$2=Calculation!$F$6,0,0)</f>
        <v>0</v>
      </c>
      <c r="AR46" s="6">
        <f>IF(AR$2=Calculation!$F$6,Data!AQ46,0)</f>
        <v>0</v>
      </c>
      <c r="AS46" s="6">
        <f>IF(AS$2=Calculation!$F$6,Data!AR46,0)</f>
        <v>0</v>
      </c>
      <c r="AT46" s="6">
        <f>IF(AT$2=Calculation!$F$6,Data!AS46,0)</f>
        <v>0</v>
      </c>
      <c r="AU46" s="6">
        <f>IF(AU$2=Calculation!$F$6,Data!AT46,0)</f>
        <v>0</v>
      </c>
      <c r="AV46" s="6">
        <f>IF(AV$2=Calculation!$F$6,Data!AU46,0)</f>
        <v>0</v>
      </c>
      <c r="AW46" s="6">
        <f>IF(AW$2=Calculation!$F$6,Data!AV46,0)</f>
        <v>0</v>
      </c>
      <c r="AX46" s="6">
        <f>IF(AX$2=Calculation!$F$6,Data!AW46,0)</f>
        <v>0</v>
      </c>
      <c r="AY46" s="8">
        <f t="shared" si="4"/>
        <v>0</v>
      </c>
      <c r="AZ46" s="31">
        <f>IF(AZ$2=Calculation!$G$6,0,0)</f>
        <v>0</v>
      </c>
      <c r="BA46" s="6">
        <f>IF(BA$2=Calculation!$G$6,Data!AX46,0)</f>
        <v>0</v>
      </c>
      <c r="BB46" s="6">
        <f>IF(BB$2=Calculation!$G$6,Data!AY46,0)</f>
        <v>0</v>
      </c>
      <c r="BC46" s="6">
        <f>IF(BC$2=Calculation!$G$6,Data!AZ46,0)</f>
        <v>0</v>
      </c>
      <c r="BD46" s="6">
        <f>IF(BD$2=Calculation!$G$6,Data!BA46,0)</f>
        <v>0</v>
      </c>
      <c r="BE46" s="6">
        <f>IF(BE$2=Calculation!$G$6,Data!BB46,0)</f>
        <v>0</v>
      </c>
      <c r="BF46" s="6">
        <f>IF(BF$2=Calculation!$G$6,Data!BC46,0)</f>
        <v>0</v>
      </c>
      <c r="BG46" s="6">
        <f>IF(BG$2=Calculation!$G$6,Data!BD46,0)</f>
        <v>0</v>
      </c>
      <c r="BH46" s="8">
        <f t="shared" si="5"/>
        <v>0</v>
      </c>
      <c r="BI46" s="119">
        <f>IF(Calculation!$H$6="Yes",Data!BE46,0)</f>
        <v>0</v>
      </c>
      <c r="BJ46" s="31">
        <f>IF(BJ$2=Calculation!$L$4,0,0)</f>
        <v>0</v>
      </c>
      <c r="BK46" s="6">
        <f>IF(BK$2=Calculation!$L$4,Data!BV46,0)</f>
        <v>0</v>
      </c>
      <c r="BL46" s="6">
        <f>IF(BL$2=Calculation!$L$4,Data!BW46,0)</f>
        <v>0.9515</v>
      </c>
      <c r="BM46" s="6">
        <f>IF(BM$2=Calculation!$L$4,Data!BX46,0)</f>
        <v>0</v>
      </c>
      <c r="BN46" s="6">
        <f>IF(BN$2=Calculation!$L$4,Data!BY46,0)</f>
        <v>0</v>
      </c>
      <c r="BO46" s="22">
        <f t="shared" si="6"/>
        <v>0.9515</v>
      </c>
      <c r="BP46" s="25">
        <f>IF(Calculation!$J$6='Reference Data'!BP$2,Data!C46,0)</f>
        <v>0</v>
      </c>
      <c r="BQ46" s="25">
        <f>IF(Calculation!$J$6='Reference Data'!BQ$2,Data!D46,0)</f>
        <v>0</v>
      </c>
      <c r="BR46" s="25">
        <f>IF(Calculation!$J$6='Reference Data'!BR$2,Data!E46,0)</f>
        <v>0</v>
      </c>
      <c r="BS46" s="25">
        <f>IF(Calculation!$J$6='Reference Data'!BS$2,Data!F46,0)</f>
        <v>58.25</v>
      </c>
      <c r="BT46" s="121">
        <f t="shared" si="8"/>
        <v>58.25</v>
      </c>
      <c r="BU46" s="124">
        <f>IF(Calculation!$L$6="Yes",'Reference Data'!BO46*Calculation!$L$5,0)</f>
        <v>0.47575</v>
      </c>
      <c r="BV46" s="124">
        <f>IF(Calculation!$M$6="Yes",IF((Calculation!I50-'Reference Data'!BT46)&gt;0,(Calculation!I50-'Reference Data'!BT46)*Calculation!$M$5,0),0)</f>
        <v>0.14391709474885594</v>
      </c>
      <c r="BW46" s="97">
        <f>IF(Calculation!$K$6="Yes",IF((Calculation!I50)&lt;Calculation!J50,(Calculation!I50-Calculation!J50)*Calculation!$K$5,0),0)</f>
        <v>0</v>
      </c>
      <c r="BX46" s="127">
        <f>IF(Calculation!$N$5='Reference Data'!$BX$2,'Scaling Calculation'!D49,0)</f>
        <v>0</v>
      </c>
      <c r="BY46" s="3">
        <f>IF(Calculation!$N$5='Reference Data'!$BY$2,'Scaling Calculation'!H49,0)</f>
        <v>0</v>
      </c>
      <c r="BZ46" s="22">
        <f>IF(Calculation!$N$6="Yes",SUM('Reference Data'!BX46:BY46),0)</f>
        <v>0</v>
      </c>
      <c r="CA46" s="25"/>
      <c r="CB46" s="25"/>
      <c r="CC46" s="25"/>
      <c r="CD46" s="25"/>
      <c r="CE46" s="25"/>
      <c r="CF46" s="25"/>
      <c r="CG46" s="25"/>
      <c r="CH46" s="25"/>
      <c r="CI46" s="25"/>
      <c r="CJ46" s="25"/>
      <c r="CK46" s="25"/>
      <c r="CL46" s="25"/>
      <c r="CM46" s="25"/>
      <c r="CN46" s="25"/>
      <c r="CO46" s="25"/>
      <c r="CP46" s="25"/>
      <c r="CQ46" s="25" t="e">
        <f>IF(Calculation!#REF!='Reference Data'!CQ$2,Data!G46,0)</f>
        <v>#REF!</v>
      </c>
      <c r="CR46" s="25" t="e">
        <f>IF(Calculation!#REF!='Reference Data'!CR$2,Data!H46,0)</f>
        <v>#REF!</v>
      </c>
      <c r="CS46" s="25" t="e">
        <f>IF(Calculation!#REF!='Reference Data'!CS$2,Data!I46,0)</f>
        <v>#REF!</v>
      </c>
      <c r="CT46" s="25" t="e">
        <f>IF(Calculation!#REF!='Reference Data'!CT$2,Data!J46,0)</f>
        <v>#REF!</v>
      </c>
      <c r="CU46" s="25" t="e">
        <f>IF(Calculation!#REF!='Reference Data'!CU$2,Data!K46,0)</f>
        <v>#REF!</v>
      </c>
      <c r="CV46" s="25" t="e">
        <f>IF(Calculation!#REF!='Reference Data'!CV$2,Data!L46,0)</f>
        <v>#REF!</v>
      </c>
      <c r="CW46" s="25" t="e">
        <f>IF(Calculation!#REF!='Reference Data'!CW$2,Data!M46,0)</f>
        <v>#REF!</v>
      </c>
      <c r="CX46" s="25" t="e">
        <f>IF(Calculation!#REF!='Reference Data'!CX$2,Data!N46,0)</f>
        <v>#REF!</v>
      </c>
      <c r="CY46" s="25" t="e">
        <f>IF(Calculation!#REF!='Reference Data'!CY$2,Data!O46,0)</f>
        <v>#REF!</v>
      </c>
      <c r="CZ46" s="25" t="e">
        <f>IF(Calculation!#REF!='Reference Data'!CZ$2,Data!P46,0)</f>
        <v>#REF!</v>
      </c>
      <c r="DA46" s="25" t="e">
        <f>IF(Calculation!#REF!='Reference Data'!DA$2,Data!Q46,0)</f>
        <v>#REF!</v>
      </c>
      <c r="DB46" s="25" t="e">
        <f>IF(Calculation!#REF!='Reference Data'!DB$2,Data!R46,0)</f>
        <v>#REF!</v>
      </c>
      <c r="DC46" s="25" t="e">
        <f>IF(Calculation!#REF!='Reference Data'!DC$2,Data!S46,0)</f>
        <v>#REF!</v>
      </c>
      <c r="DD46" s="25" t="e">
        <f>IF(Calculation!#REF!='Reference Data'!DD$2,Data!T46,0)</f>
        <v>#REF!</v>
      </c>
      <c r="DE46" s="25" t="e">
        <f>IF(Calculation!#REF!='Reference Data'!DE$2,Data!U46,0)</f>
        <v>#REF!</v>
      </c>
      <c r="DF46" s="30" t="e">
        <f t="shared" si="7"/>
        <v>#REF!</v>
      </c>
    </row>
    <row r="47" spans="1:110" ht="15">
      <c r="A47" s="15">
        <v>10113</v>
      </c>
      <c r="B47" s="48" t="s">
        <v>54</v>
      </c>
      <c r="C47" s="24">
        <f>IF(Calculation!$C$6='Reference Data'!C$2,Data!G47,0)</f>
        <v>0</v>
      </c>
      <c r="D47" s="25">
        <f>IF(Calculation!$C$6='Reference Data'!D$2,Data!H47,0)</f>
        <v>0</v>
      </c>
      <c r="E47" s="25">
        <f>IF(Calculation!$C$6='Reference Data'!E$2,Data!I47,0)</f>
        <v>42.52357910958905</v>
      </c>
      <c r="F47" s="25">
        <f>IF(Calculation!$C$6='Reference Data'!F$2,Data!J47,0)</f>
        <v>0</v>
      </c>
      <c r="G47" s="25">
        <f>IF(Calculation!$C$6='Reference Data'!G$2,Data!K47,0)</f>
        <v>0</v>
      </c>
      <c r="H47" s="25">
        <f>IF(Calculation!$C$6='Reference Data'!H$2,Data!L47,0)</f>
        <v>0</v>
      </c>
      <c r="I47" s="25">
        <f>IF(Calculation!$C$6='Reference Data'!I$2,Data!M47,0)</f>
        <v>0</v>
      </c>
      <c r="J47" s="25">
        <f>IF(Calculation!$C$6='Reference Data'!J$2,Data!N47,0)</f>
        <v>0</v>
      </c>
      <c r="K47" s="25">
        <f>IF(Calculation!$C$6='Reference Data'!K$2,Data!O47,0)</f>
        <v>0</v>
      </c>
      <c r="L47" s="25">
        <f>IF(Calculation!$C$6='Reference Data'!L$2,Data!P47,0)</f>
        <v>0</v>
      </c>
      <c r="M47" s="25">
        <f>IF(Calculation!$C$6='Reference Data'!M$2,Data!Q47,0)</f>
        <v>0</v>
      </c>
      <c r="N47" s="25">
        <f>IF(Calculation!$C$6='Reference Data'!N$2,Data!R47,0)</f>
        <v>0</v>
      </c>
      <c r="O47" s="25">
        <f>IF(Calculation!$C$6='Reference Data'!O$2,Data!S47,0)</f>
        <v>0</v>
      </c>
      <c r="P47" s="25">
        <f>IF(Calculation!$C$6='Reference Data'!P$2,Data!T47,0)</f>
        <v>0</v>
      </c>
      <c r="Q47" s="25">
        <f>IF(Calculation!$C$6='Reference Data'!Q$2,Data!U47,0)</f>
        <v>0</v>
      </c>
      <c r="R47" s="30">
        <f t="shared" si="1"/>
        <v>42.52357910958905</v>
      </c>
      <c r="S47" s="31">
        <f>IF(S$2=Calculation!$D$6,Data!V47,0)</f>
        <v>0</v>
      </c>
      <c r="T47" s="6">
        <f>IF(T$2=Calculation!$D$6,Data!W47,0)</f>
        <v>0</v>
      </c>
      <c r="U47" s="6">
        <f>IF(U$2=Calculation!$D$6,Data!X47,0)</f>
        <v>0</v>
      </c>
      <c r="V47" s="6">
        <f>IF(V$2=Calculation!$D$6,Data!Y47,0)</f>
        <v>0</v>
      </c>
      <c r="W47" s="6">
        <f>IF(W$2=Calculation!$D$6,Data!Z47,0)</f>
        <v>0</v>
      </c>
      <c r="X47" s="6">
        <f>IF(X$2=Calculation!$D$6,Data!AA47,0)</f>
        <v>0</v>
      </c>
      <c r="Y47" s="6">
        <f>IF(Y$2=Calculation!$D$6,Data!AB47,0)</f>
        <v>0</v>
      </c>
      <c r="Z47" s="6">
        <f>IF(Z$2=Calculation!$D$6,Data!AC47,0)</f>
        <v>0</v>
      </c>
      <c r="AA47" s="6">
        <f>IF(AA$2=Calculation!$D$6,Data!AD47,0)</f>
        <v>0</v>
      </c>
      <c r="AB47" s="6">
        <f>IF(AB$2=Calculation!$D$6,Data!AE47,0)</f>
        <v>0</v>
      </c>
      <c r="AC47" s="6">
        <f>IF(AC$2=Calculation!$D$6,Data!AF47,0)</f>
        <v>0</v>
      </c>
      <c r="AD47" s="6">
        <f>IF(AD$2=Calculation!$D$6,Data!AG47,0)</f>
        <v>0</v>
      </c>
      <c r="AE47" s="6">
        <f>IF(AE$2=Calculation!$D$6,Data!AH47,0)</f>
        <v>0</v>
      </c>
      <c r="AF47" s="6">
        <f>IF(AF$2=Calculation!$D$6,Data!AI47,0)</f>
        <v>0</v>
      </c>
      <c r="AG47" s="8">
        <f t="shared" si="2"/>
        <v>0</v>
      </c>
      <c r="AH47" s="31">
        <f>IF(AH$2=Calculation!$E$6,0,0)</f>
        <v>0</v>
      </c>
      <c r="AI47" s="6">
        <f>IF(AI$2=Calculation!$E$6,Data!AJ47,0)</f>
        <v>0</v>
      </c>
      <c r="AJ47" s="6">
        <f>IF(AJ$2=Calculation!$E$6,Data!AK47,0)</f>
        <v>0</v>
      </c>
      <c r="AK47" s="6">
        <f>IF(AK$2=Calculation!$E$6,Data!AL47,0)</f>
        <v>0</v>
      </c>
      <c r="AL47" s="6">
        <f>IF(AL$2=Calculation!$E$6,Data!AM47,0)</f>
        <v>0</v>
      </c>
      <c r="AM47" s="6">
        <f>IF(AM$2=Calculation!$E$6,Data!AN47,0)</f>
        <v>0</v>
      </c>
      <c r="AN47" s="6">
        <f>IF(AN$2=Calculation!$E$6,Data!AO47,0)</f>
        <v>0</v>
      </c>
      <c r="AO47" s="6">
        <f>IF(AO$2=Calculation!$E$6,Data!AP47,0)</f>
        <v>0</v>
      </c>
      <c r="AP47" s="8">
        <f t="shared" si="3"/>
        <v>0</v>
      </c>
      <c r="AQ47" s="31">
        <f>IF(AQ$2=Calculation!$F$6,0,0)</f>
        <v>0</v>
      </c>
      <c r="AR47" s="6">
        <f>IF(AR$2=Calculation!$F$6,Data!AQ47,0)</f>
        <v>0</v>
      </c>
      <c r="AS47" s="6">
        <f>IF(AS$2=Calculation!$F$6,Data!AR47,0)</f>
        <v>0</v>
      </c>
      <c r="AT47" s="6">
        <f>IF(AT$2=Calculation!$F$6,Data!AS47,0)</f>
        <v>0</v>
      </c>
      <c r="AU47" s="6">
        <f>IF(AU$2=Calculation!$F$6,Data!AT47,0)</f>
        <v>0</v>
      </c>
      <c r="AV47" s="6">
        <f>IF(AV$2=Calculation!$F$6,Data!AU47,0)</f>
        <v>0</v>
      </c>
      <c r="AW47" s="6">
        <f>IF(AW$2=Calculation!$F$6,Data!AV47,0)</f>
        <v>0</v>
      </c>
      <c r="AX47" s="6">
        <f>IF(AX$2=Calculation!$F$6,Data!AW47,0)</f>
        <v>0</v>
      </c>
      <c r="AY47" s="8">
        <f t="shared" si="4"/>
        <v>0</v>
      </c>
      <c r="AZ47" s="31">
        <f>IF(AZ$2=Calculation!$G$6,0,0)</f>
        <v>0</v>
      </c>
      <c r="BA47" s="6">
        <f>IF(BA$2=Calculation!$G$6,Data!AX47,0)</f>
        <v>0</v>
      </c>
      <c r="BB47" s="6">
        <f>IF(BB$2=Calculation!$G$6,Data!AY47,0)</f>
        <v>0.3057077625570776</v>
      </c>
      <c r="BC47" s="6">
        <f>IF(BC$2=Calculation!$G$6,Data!AZ47,0)</f>
        <v>0</v>
      </c>
      <c r="BD47" s="6">
        <f>IF(BD$2=Calculation!$G$6,Data!BA47,0)</f>
        <v>0</v>
      </c>
      <c r="BE47" s="6">
        <f>IF(BE$2=Calculation!$G$6,Data!BB47,0)</f>
        <v>0</v>
      </c>
      <c r="BF47" s="6">
        <f>IF(BF$2=Calculation!$G$6,Data!BC47,0)</f>
        <v>0</v>
      </c>
      <c r="BG47" s="6">
        <f>IF(BG$2=Calculation!$G$6,Data!BD47,0)</f>
        <v>0</v>
      </c>
      <c r="BH47" s="8">
        <f t="shared" si="5"/>
        <v>0.3057077625570776</v>
      </c>
      <c r="BI47" s="119">
        <f>IF(Calculation!$H$6="Yes",Data!BE47,0)</f>
        <v>0</v>
      </c>
      <c r="BJ47" s="31">
        <f>IF(BJ$2=Calculation!$L$4,0,0)</f>
        <v>0</v>
      </c>
      <c r="BK47" s="6">
        <f>IF(BK$2=Calculation!$L$4,Data!BV47,0)</f>
        <v>0</v>
      </c>
      <c r="BL47" s="6">
        <f>IF(BL$2=Calculation!$L$4,Data!BW47,0)</f>
        <v>0.051000000000000004</v>
      </c>
      <c r="BM47" s="6">
        <f>IF(BM$2=Calculation!$L$4,Data!BX47,0)</f>
        <v>0</v>
      </c>
      <c r="BN47" s="6">
        <f>IF(BN$2=Calculation!$L$4,Data!BY47,0)</f>
        <v>0</v>
      </c>
      <c r="BO47" s="22">
        <f t="shared" si="6"/>
        <v>0.051000000000000004</v>
      </c>
      <c r="BP47" s="25">
        <f>IF(Calculation!$J$6='Reference Data'!BP$2,Data!C47,0)</f>
        <v>0</v>
      </c>
      <c r="BQ47" s="25">
        <f>IF(Calculation!$J$6='Reference Data'!BQ$2,Data!D47,0)</f>
        <v>0</v>
      </c>
      <c r="BR47" s="25">
        <f>IF(Calculation!$J$6='Reference Data'!BR$2,Data!E47,0)</f>
        <v>0</v>
      </c>
      <c r="BS47" s="25">
        <f>IF(Calculation!$J$6='Reference Data'!BS$2,Data!F47,0)</f>
        <v>37.693</v>
      </c>
      <c r="BT47" s="121">
        <f t="shared" si="8"/>
        <v>37.693</v>
      </c>
      <c r="BU47" s="124">
        <f>IF(Calculation!$L$6="Yes",'Reference Data'!BO47*Calculation!$L$5,0)</f>
        <v>0.025500000000000002</v>
      </c>
      <c r="BV47" s="124">
        <f>IF(Calculation!$M$6="Yes",IF((Calculation!I51-'Reference Data'!BT47)&gt;0,(Calculation!I51-'Reference Data'!BT47)*Calculation!$M$5,0),0)</f>
        <v>1.131217836757994</v>
      </c>
      <c r="BW47" s="97">
        <f>IF(Calculation!$K$6="Yes",IF((Calculation!I51)&lt;Calculation!J51,(Calculation!I51-Calculation!J51)*Calculation!$K$5,0),0)</f>
        <v>0</v>
      </c>
      <c r="BX47" s="127">
        <f>IF(Calculation!$N$5='Reference Data'!$BX$2,'Scaling Calculation'!D50,0)</f>
        <v>0</v>
      </c>
      <c r="BY47" s="3">
        <f>IF(Calculation!$N$5='Reference Data'!$BY$2,'Scaling Calculation'!H50,0)</f>
        <v>0</v>
      </c>
      <c r="BZ47" s="22">
        <f>IF(Calculation!$N$6="Yes",SUM('Reference Data'!BX47:BY47),0)</f>
        <v>0</v>
      </c>
      <c r="CA47" s="25"/>
      <c r="CB47" s="25"/>
      <c r="CC47" s="25"/>
      <c r="CD47" s="25"/>
      <c r="CE47" s="25"/>
      <c r="CF47" s="25"/>
      <c r="CG47" s="25"/>
      <c r="CH47" s="25"/>
      <c r="CI47" s="25"/>
      <c r="CJ47" s="25"/>
      <c r="CK47" s="25"/>
      <c r="CL47" s="25"/>
      <c r="CM47" s="25"/>
      <c r="CN47" s="25"/>
      <c r="CO47" s="25"/>
      <c r="CP47" s="25"/>
      <c r="CQ47" s="25" t="e">
        <f>IF(Calculation!#REF!='Reference Data'!CQ$2,Data!G47,0)</f>
        <v>#REF!</v>
      </c>
      <c r="CR47" s="25" t="e">
        <f>IF(Calculation!#REF!='Reference Data'!CR$2,Data!H47,0)</f>
        <v>#REF!</v>
      </c>
      <c r="CS47" s="25" t="e">
        <f>IF(Calculation!#REF!='Reference Data'!CS$2,Data!I47,0)</f>
        <v>#REF!</v>
      </c>
      <c r="CT47" s="25" t="e">
        <f>IF(Calculation!#REF!='Reference Data'!CT$2,Data!J47,0)</f>
        <v>#REF!</v>
      </c>
      <c r="CU47" s="25" t="e">
        <f>IF(Calculation!#REF!='Reference Data'!CU$2,Data!K47,0)</f>
        <v>#REF!</v>
      </c>
      <c r="CV47" s="25" t="e">
        <f>IF(Calculation!#REF!='Reference Data'!CV$2,Data!L47,0)</f>
        <v>#REF!</v>
      </c>
      <c r="CW47" s="25" t="e">
        <f>IF(Calculation!#REF!='Reference Data'!CW$2,Data!M47,0)</f>
        <v>#REF!</v>
      </c>
      <c r="CX47" s="25" t="e">
        <f>IF(Calculation!#REF!='Reference Data'!CX$2,Data!N47,0)</f>
        <v>#REF!</v>
      </c>
      <c r="CY47" s="25" t="e">
        <f>IF(Calculation!#REF!='Reference Data'!CY$2,Data!O47,0)</f>
        <v>#REF!</v>
      </c>
      <c r="CZ47" s="25" t="e">
        <f>IF(Calculation!#REF!='Reference Data'!CZ$2,Data!P47,0)</f>
        <v>#REF!</v>
      </c>
      <c r="DA47" s="25" t="e">
        <f>IF(Calculation!#REF!='Reference Data'!DA$2,Data!Q47,0)</f>
        <v>#REF!</v>
      </c>
      <c r="DB47" s="25" t="e">
        <f>IF(Calculation!#REF!='Reference Data'!DB$2,Data!R47,0)</f>
        <v>#REF!</v>
      </c>
      <c r="DC47" s="25" t="e">
        <f>IF(Calculation!#REF!='Reference Data'!DC$2,Data!S47,0)</f>
        <v>#REF!</v>
      </c>
      <c r="DD47" s="25" t="e">
        <f>IF(Calculation!#REF!='Reference Data'!DD$2,Data!T47,0)</f>
        <v>#REF!</v>
      </c>
      <c r="DE47" s="25" t="e">
        <f>IF(Calculation!#REF!='Reference Data'!DE$2,Data!U47,0)</f>
        <v>#REF!</v>
      </c>
      <c r="DF47" s="30" t="e">
        <f t="shared" si="7"/>
        <v>#REF!</v>
      </c>
    </row>
    <row r="48" spans="1:110" ht="15">
      <c r="A48" s="15">
        <v>10116</v>
      </c>
      <c r="B48" s="48" t="s">
        <v>55</v>
      </c>
      <c r="C48" s="24">
        <f>IF(Calculation!$C$6='Reference Data'!C$2,Data!G48,0)</f>
        <v>0</v>
      </c>
      <c r="D48" s="25">
        <f>IF(Calculation!$C$6='Reference Data'!D$2,Data!H48,0)</f>
        <v>0</v>
      </c>
      <c r="E48" s="25">
        <f>IF(Calculation!$C$6='Reference Data'!E$2,Data!I48,0)</f>
        <v>0.23030216894977168</v>
      </c>
      <c r="F48" s="25">
        <f>IF(Calculation!$C$6='Reference Data'!F$2,Data!J48,0)</f>
        <v>0</v>
      </c>
      <c r="G48" s="25">
        <f>IF(Calculation!$C$6='Reference Data'!G$2,Data!K48,0)</f>
        <v>0</v>
      </c>
      <c r="H48" s="25">
        <f>IF(Calculation!$C$6='Reference Data'!H$2,Data!L48,0)</f>
        <v>0</v>
      </c>
      <c r="I48" s="25">
        <f>IF(Calculation!$C$6='Reference Data'!I$2,Data!M48,0)</f>
        <v>0</v>
      </c>
      <c r="J48" s="25">
        <f>IF(Calculation!$C$6='Reference Data'!J$2,Data!N48,0)</f>
        <v>0</v>
      </c>
      <c r="K48" s="25">
        <f>IF(Calculation!$C$6='Reference Data'!K$2,Data!O48,0)</f>
        <v>0</v>
      </c>
      <c r="L48" s="25">
        <f>IF(Calculation!$C$6='Reference Data'!L$2,Data!P48,0)</f>
        <v>0</v>
      </c>
      <c r="M48" s="25">
        <f>IF(Calculation!$C$6='Reference Data'!M$2,Data!Q48,0)</f>
        <v>0</v>
      </c>
      <c r="N48" s="25">
        <f>IF(Calculation!$C$6='Reference Data'!N$2,Data!R48,0)</f>
        <v>0</v>
      </c>
      <c r="O48" s="25">
        <f>IF(Calculation!$C$6='Reference Data'!O$2,Data!S48,0)</f>
        <v>0</v>
      </c>
      <c r="P48" s="25">
        <f>IF(Calculation!$C$6='Reference Data'!P$2,Data!T48,0)</f>
        <v>0</v>
      </c>
      <c r="Q48" s="25">
        <f>IF(Calculation!$C$6='Reference Data'!Q$2,Data!U48,0)</f>
        <v>0</v>
      </c>
      <c r="R48" s="30">
        <f t="shared" si="1"/>
        <v>0.23030216894977168</v>
      </c>
      <c r="S48" s="31">
        <f>IF(S$2=Calculation!$D$6,Data!V48,0)</f>
        <v>0</v>
      </c>
      <c r="T48" s="6">
        <f>IF(T$2=Calculation!$D$6,Data!W48,0)</f>
        <v>0</v>
      </c>
      <c r="U48" s="6">
        <f>IF(U$2=Calculation!$D$6,Data!X48,0)</f>
        <v>0</v>
      </c>
      <c r="V48" s="6">
        <f>IF(V$2=Calculation!$D$6,Data!Y48,0)</f>
        <v>0</v>
      </c>
      <c r="W48" s="6">
        <f>IF(W$2=Calculation!$D$6,Data!Z48,0)</f>
        <v>0</v>
      </c>
      <c r="X48" s="6">
        <f>IF(X$2=Calculation!$D$6,Data!AA48,0)</f>
        <v>0</v>
      </c>
      <c r="Y48" s="6">
        <f>IF(Y$2=Calculation!$D$6,Data!AB48,0)</f>
        <v>0</v>
      </c>
      <c r="Z48" s="6">
        <f>IF(Z$2=Calculation!$D$6,Data!AC48,0)</f>
        <v>0</v>
      </c>
      <c r="AA48" s="6">
        <f>IF(AA$2=Calculation!$D$6,Data!AD48,0)</f>
        <v>0</v>
      </c>
      <c r="AB48" s="6">
        <f>IF(AB$2=Calculation!$D$6,Data!AE48,0)</f>
        <v>0</v>
      </c>
      <c r="AC48" s="6">
        <f>IF(AC$2=Calculation!$D$6,Data!AF48,0)</f>
        <v>0</v>
      </c>
      <c r="AD48" s="6">
        <f>IF(AD$2=Calculation!$D$6,Data!AG48,0)</f>
        <v>0</v>
      </c>
      <c r="AE48" s="6">
        <f>IF(AE$2=Calculation!$D$6,Data!AH48,0)</f>
        <v>0</v>
      </c>
      <c r="AF48" s="6">
        <f>IF(AF$2=Calculation!$D$6,Data!AI48,0)</f>
        <v>0</v>
      </c>
      <c r="AG48" s="8">
        <f t="shared" si="2"/>
        <v>0</v>
      </c>
      <c r="AH48" s="31">
        <f>IF(AH$2=Calculation!$E$6,0,0)</f>
        <v>0</v>
      </c>
      <c r="AI48" s="6">
        <f>IF(AI$2=Calculation!$E$6,Data!AJ48,0)</f>
        <v>0</v>
      </c>
      <c r="AJ48" s="6">
        <f>IF(AJ$2=Calculation!$E$6,Data!AK48,0)</f>
        <v>0</v>
      </c>
      <c r="AK48" s="6">
        <f>IF(AK$2=Calculation!$E$6,Data!AL48,0)</f>
        <v>0</v>
      </c>
      <c r="AL48" s="6">
        <f>IF(AL$2=Calculation!$E$6,Data!AM48,0)</f>
        <v>0</v>
      </c>
      <c r="AM48" s="6">
        <f>IF(AM$2=Calculation!$E$6,Data!AN48,0)</f>
        <v>0</v>
      </c>
      <c r="AN48" s="6">
        <f>IF(AN$2=Calculation!$E$6,Data!AO48,0)</f>
        <v>0</v>
      </c>
      <c r="AO48" s="6">
        <f>IF(AO$2=Calculation!$E$6,Data!AP48,0)</f>
        <v>0</v>
      </c>
      <c r="AP48" s="8">
        <f t="shared" si="3"/>
        <v>0</v>
      </c>
      <c r="AQ48" s="31">
        <f>IF(AQ$2=Calculation!$F$6,0,0)</f>
        <v>0</v>
      </c>
      <c r="AR48" s="6">
        <f>IF(AR$2=Calculation!$F$6,Data!AQ48,0)</f>
        <v>0</v>
      </c>
      <c r="AS48" s="6">
        <f>IF(AS$2=Calculation!$F$6,Data!AR48,0)</f>
        <v>0</v>
      </c>
      <c r="AT48" s="6">
        <f>IF(AT$2=Calculation!$F$6,Data!AS48,0)</f>
        <v>0</v>
      </c>
      <c r="AU48" s="6">
        <f>IF(AU$2=Calculation!$F$6,Data!AT48,0)</f>
        <v>0</v>
      </c>
      <c r="AV48" s="6">
        <f>IF(AV$2=Calculation!$F$6,Data!AU48,0)</f>
        <v>0</v>
      </c>
      <c r="AW48" s="6">
        <f>IF(AW$2=Calculation!$F$6,Data!AV48,0)</f>
        <v>0</v>
      </c>
      <c r="AX48" s="6">
        <f>IF(AX$2=Calculation!$F$6,Data!AW48,0)</f>
        <v>0</v>
      </c>
      <c r="AY48" s="8">
        <f t="shared" si="4"/>
        <v>0</v>
      </c>
      <c r="AZ48" s="31">
        <f>IF(AZ$2=Calculation!$G$6,0,0)</f>
        <v>0</v>
      </c>
      <c r="BA48" s="6">
        <f>IF(BA$2=Calculation!$G$6,Data!AX48,0)</f>
        <v>0</v>
      </c>
      <c r="BB48" s="6">
        <f>IF(BB$2=Calculation!$G$6,Data!AY48,0)</f>
        <v>0</v>
      </c>
      <c r="BC48" s="6">
        <f>IF(BC$2=Calculation!$G$6,Data!AZ48,0)</f>
        <v>0</v>
      </c>
      <c r="BD48" s="6">
        <f>IF(BD$2=Calculation!$G$6,Data!BA48,0)</f>
        <v>0</v>
      </c>
      <c r="BE48" s="6">
        <f>IF(BE$2=Calculation!$G$6,Data!BB48,0)</f>
        <v>0</v>
      </c>
      <c r="BF48" s="6">
        <f>IF(BF$2=Calculation!$G$6,Data!BC48,0)</f>
        <v>0</v>
      </c>
      <c r="BG48" s="6">
        <f>IF(BG$2=Calculation!$G$6,Data!BD48,0)</f>
        <v>0</v>
      </c>
      <c r="BH48" s="8">
        <f t="shared" si="5"/>
        <v>0</v>
      </c>
      <c r="BI48" s="119">
        <f>IF(Calculation!$H$6="Yes",Data!BE48,0)</f>
        <v>0</v>
      </c>
      <c r="BJ48" s="31">
        <f>IF(BJ$2=Calculation!$L$4,0,0)</f>
        <v>0</v>
      </c>
      <c r="BK48" s="6">
        <f>IF(BK$2=Calculation!$L$4,Data!BV48,0)</f>
        <v>0</v>
      </c>
      <c r="BL48" s="6">
        <f>IF(BL$2=Calculation!$L$4,Data!BW48,0)</f>
        <v>0.006500000000000001</v>
      </c>
      <c r="BM48" s="6">
        <f>IF(BM$2=Calculation!$L$4,Data!BX48,0)</f>
        <v>0</v>
      </c>
      <c r="BN48" s="6">
        <f>IF(BN$2=Calculation!$L$4,Data!BY48,0)</f>
        <v>0</v>
      </c>
      <c r="BO48" s="22">
        <f t="shared" si="6"/>
        <v>0.006500000000000001</v>
      </c>
      <c r="BP48" s="25">
        <f>IF(Calculation!$J$6='Reference Data'!BP$2,Data!C48,0)</f>
        <v>0</v>
      </c>
      <c r="BQ48" s="25">
        <f>IF(Calculation!$J$6='Reference Data'!BQ$2,Data!D48,0)</f>
        <v>0</v>
      </c>
      <c r="BR48" s="25">
        <f>IF(Calculation!$J$6='Reference Data'!BR$2,Data!E48,0)</f>
        <v>0</v>
      </c>
      <c r="BS48" s="25">
        <f>IF(Calculation!$J$6='Reference Data'!BS$2,Data!F48,0)</f>
        <v>0.228</v>
      </c>
      <c r="BT48" s="121">
        <f t="shared" si="8"/>
        <v>0.228</v>
      </c>
      <c r="BU48" s="124">
        <f>IF(Calculation!$L$6="Yes",'Reference Data'!BO48*Calculation!$L$5,0)</f>
        <v>0.0032500000000000003</v>
      </c>
      <c r="BV48" s="124">
        <f>IF(Calculation!$M$6="Yes",IF((Calculation!I52-'Reference Data'!BT48)&gt;0,(Calculation!I52-'Reference Data'!BT48)*Calculation!$M$5,0),0)</f>
        <v>0.0005755422374429178</v>
      </c>
      <c r="BW48" s="97">
        <f>IF(Calculation!$K$6="Yes",IF((Calculation!I52)&lt;Calculation!J52,(Calculation!I52-Calculation!J52)*Calculation!$K$5,0),0)</f>
        <v>0</v>
      </c>
      <c r="BX48" s="127">
        <f>IF(Calculation!$N$5='Reference Data'!$BX$2,'Scaling Calculation'!D51,0)</f>
        <v>0</v>
      </c>
      <c r="BY48" s="3">
        <f>IF(Calculation!$N$5='Reference Data'!$BY$2,'Scaling Calculation'!H51,0)</f>
        <v>0</v>
      </c>
      <c r="BZ48" s="22">
        <f>IF(Calculation!$N$6="Yes",SUM('Reference Data'!BX48:BY48),0)</f>
        <v>0</v>
      </c>
      <c r="CA48" s="25"/>
      <c r="CB48" s="25"/>
      <c r="CC48" s="25"/>
      <c r="CD48" s="25"/>
      <c r="CE48" s="25"/>
      <c r="CF48" s="25"/>
      <c r="CG48" s="25"/>
      <c r="CH48" s="25"/>
      <c r="CI48" s="25"/>
      <c r="CJ48" s="25"/>
      <c r="CK48" s="25"/>
      <c r="CL48" s="25"/>
      <c r="CM48" s="25"/>
      <c r="CN48" s="25"/>
      <c r="CO48" s="25"/>
      <c r="CP48" s="25"/>
      <c r="CQ48" s="25" t="e">
        <f>IF(Calculation!#REF!='Reference Data'!CQ$2,Data!G48,0)</f>
        <v>#REF!</v>
      </c>
      <c r="CR48" s="25" t="e">
        <f>IF(Calculation!#REF!='Reference Data'!CR$2,Data!H48,0)</f>
        <v>#REF!</v>
      </c>
      <c r="CS48" s="25" t="e">
        <f>IF(Calculation!#REF!='Reference Data'!CS$2,Data!I48,0)</f>
        <v>#REF!</v>
      </c>
      <c r="CT48" s="25" t="e">
        <f>IF(Calculation!#REF!='Reference Data'!CT$2,Data!J48,0)</f>
        <v>#REF!</v>
      </c>
      <c r="CU48" s="25" t="e">
        <f>IF(Calculation!#REF!='Reference Data'!CU$2,Data!K48,0)</f>
        <v>#REF!</v>
      </c>
      <c r="CV48" s="25" t="e">
        <f>IF(Calculation!#REF!='Reference Data'!CV$2,Data!L48,0)</f>
        <v>#REF!</v>
      </c>
      <c r="CW48" s="25" t="e">
        <f>IF(Calculation!#REF!='Reference Data'!CW$2,Data!M48,0)</f>
        <v>#REF!</v>
      </c>
      <c r="CX48" s="25" t="e">
        <f>IF(Calculation!#REF!='Reference Data'!CX$2,Data!N48,0)</f>
        <v>#REF!</v>
      </c>
      <c r="CY48" s="25" t="e">
        <f>IF(Calculation!#REF!='Reference Data'!CY$2,Data!O48,0)</f>
        <v>#REF!</v>
      </c>
      <c r="CZ48" s="25" t="e">
        <f>IF(Calculation!#REF!='Reference Data'!CZ$2,Data!P48,0)</f>
        <v>#REF!</v>
      </c>
      <c r="DA48" s="25" t="e">
        <f>IF(Calculation!#REF!='Reference Data'!DA$2,Data!Q48,0)</f>
        <v>#REF!</v>
      </c>
      <c r="DB48" s="25" t="e">
        <f>IF(Calculation!#REF!='Reference Data'!DB$2,Data!R48,0)</f>
        <v>#REF!</v>
      </c>
      <c r="DC48" s="25" t="e">
        <f>IF(Calculation!#REF!='Reference Data'!DC$2,Data!S48,0)</f>
        <v>#REF!</v>
      </c>
      <c r="DD48" s="25" t="e">
        <f>IF(Calculation!#REF!='Reference Data'!DD$2,Data!T48,0)</f>
        <v>#REF!</v>
      </c>
      <c r="DE48" s="25" t="e">
        <f>IF(Calculation!#REF!='Reference Data'!DE$2,Data!U48,0)</f>
        <v>#REF!</v>
      </c>
      <c r="DF48" s="30" t="e">
        <f t="shared" si="7"/>
        <v>#REF!</v>
      </c>
    </row>
    <row r="49" spans="1:110" ht="15">
      <c r="A49" s="15">
        <v>10118</v>
      </c>
      <c r="B49" s="48" t="s">
        <v>56</v>
      </c>
      <c r="C49" s="24">
        <f>IF(Calculation!$C$6='Reference Data'!C$2,Data!G49,0)</f>
        <v>0</v>
      </c>
      <c r="D49" s="25">
        <f>IF(Calculation!$C$6='Reference Data'!D$2,Data!H49,0)</f>
        <v>0</v>
      </c>
      <c r="E49" s="25">
        <f>IF(Calculation!$C$6='Reference Data'!E$2,Data!I49,0)</f>
        <v>50.21134440639269</v>
      </c>
      <c r="F49" s="25">
        <f>IF(Calculation!$C$6='Reference Data'!F$2,Data!J49,0)</f>
        <v>0</v>
      </c>
      <c r="G49" s="25">
        <f>IF(Calculation!$C$6='Reference Data'!G$2,Data!K49,0)</f>
        <v>0</v>
      </c>
      <c r="H49" s="25">
        <f>IF(Calculation!$C$6='Reference Data'!H$2,Data!L49,0)</f>
        <v>0</v>
      </c>
      <c r="I49" s="25">
        <f>IF(Calculation!$C$6='Reference Data'!I$2,Data!M49,0)</f>
        <v>0</v>
      </c>
      <c r="J49" s="25">
        <f>IF(Calculation!$C$6='Reference Data'!J$2,Data!N49,0)</f>
        <v>0</v>
      </c>
      <c r="K49" s="25">
        <f>IF(Calculation!$C$6='Reference Data'!K$2,Data!O49,0)</f>
        <v>0</v>
      </c>
      <c r="L49" s="25">
        <f>IF(Calculation!$C$6='Reference Data'!L$2,Data!P49,0)</f>
        <v>0</v>
      </c>
      <c r="M49" s="25">
        <f>IF(Calculation!$C$6='Reference Data'!M$2,Data!Q49,0)</f>
        <v>0</v>
      </c>
      <c r="N49" s="25">
        <f>IF(Calculation!$C$6='Reference Data'!N$2,Data!R49,0)</f>
        <v>0</v>
      </c>
      <c r="O49" s="25">
        <f>IF(Calculation!$C$6='Reference Data'!O$2,Data!S49,0)</f>
        <v>0</v>
      </c>
      <c r="P49" s="25">
        <f>IF(Calculation!$C$6='Reference Data'!P$2,Data!T49,0)</f>
        <v>0</v>
      </c>
      <c r="Q49" s="25">
        <f>IF(Calculation!$C$6='Reference Data'!Q$2,Data!U49,0)</f>
        <v>0</v>
      </c>
      <c r="R49" s="30">
        <f t="shared" si="1"/>
        <v>50.21134440639269</v>
      </c>
      <c r="S49" s="31">
        <f>IF(S$2=Calculation!$D$6,Data!V49,0)</f>
        <v>0</v>
      </c>
      <c r="T49" s="6">
        <f>IF(T$2=Calculation!$D$6,Data!W49,0)</f>
        <v>0</v>
      </c>
      <c r="U49" s="6">
        <f>IF(U$2=Calculation!$D$6,Data!X49,0)</f>
        <v>0</v>
      </c>
      <c r="V49" s="6">
        <f>IF(V$2=Calculation!$D$6,Data!Y49,0)</f>
        <v>0</v>
      </c>
      <c r="W49" s="6">
        <f>IF(W$2=Calculation!$D$6,Data!Z49,0)</f>
        <v>0</v>
      </c>
      <c r="X49" s="6">
        <f>IF(X$2=Calculation!$D$6,Data!AA49,0)</f>
        <v>0</v>
      </c>
      <c r="Y49" s="6">
        <f>IF(Y$2=Calculation!$D$6,Data!AB49,0)</f>
        <v>0</v>
      </c>
      <c r="Z49" s="6">
        <f>IF(Z$2=Calculation!$D$6,Data!AC49,0)</f>
        <v>0</v>
      </c>
      <c r="AA49" s="6">
        <f>IF(AA$2=Calculation!$D$6,Data!AD49,0)</f>
        <v>0</v>
      </c>
      <c r="AB49" s="6">
        <f>IF(AB$2=Calculation!$D$6,Data!AE49,0)</f>
        <v>0</v>
      </c>
      <c r="AC49" s="6">
        <f>IF(AC$2=Calculation!$D$6,Data!AF49,0)</f>
        <v>0</v>
      </c>
      <c r="AD49" s="6">
        <f>IF(AD$2=Calculation!$D$6,Data!AG49,0)</f>
        <v>0</v>
      </c>
      <c r="AE49" s="6">
        <f>IF(AE$2=Calculation!$D$6,Data!AH49,0)</f>
        <v>0</v>
      </c>
      <c r="AF49" s="6">
        <f>IF(AF$2=Calculation!$D$6,Data!AI49,0)</f>
        <v>0</v>
      </c>
      <c r="AG49" s="8">
        <f t="shared" si="2"/>
        <v>0</v>
      </c>
      <c r="AH49" s="31">
        <f>IF(AH$2=Calculation!$E$6,0,0)</f>
        <v>0</v>
      </c>
      <c r="AI49" s="6">
        <f>IF(AI$2=Calculation!$E$6,Data!AJ49,0)</f>
        <v>0</v>
      </c>
      <c r="AJ49" s="6">
        <f>IF(AJ$2=Calculation!$E$6,Data!AK49,0)</f>
        <v>2.362785388127854</v>
      </c>
      <c r="AK49" s="6">
        <f>IF(AK$2=Calculation!$E$6,Data!AL49,0)</f>
        <v>0</v>
      </c>
      <c r="AL49" s="6">
        <f>IF(AL$2=Calculation!$E$6,Data!AM49,0)</f>
        <v>0</v>
      </c>
      <c r="AM49" s="6">
        <f>IF(AM$2=Calculation!$E$6,Data!AN49,0)</f>
        <v>0</v>
      </c>
      <c r="AN49" s="6">
        <f>IF(AN$2=Calculation!$E$6,Data!AO49,0)</f>
        <v>0</v>
      </c>
      <c r="AO49" s="6">
        <f>IF(AO$2=Calculation!$E$6,Data!AP49,0)</f>
        <v>0</v>
      </c>
      <c r="AP49" s="8">
        <f t="shared" si="3"/>
        <v>2.362785388127854</v>
      </c>
      <c r="AQ49" s="31">
        <f>IF(AQ$2=Calculation!$F$6,0,0)</f>
        <v>0</v>
      </c>
      <c r="AR49" s="6">
        <f>IF(AR$2=Calculation!$F$6,Data!AQ49,0)</f>
        <v>0</v>
      </c>
      <c r="AS49" s="6">
        <f>IF(AS$2=Calculation!$F$6,Data!AR49,0)</f>
        <v>0</v>
      </c>
      <c r="AT49" s="6">
        <f>IF(AT$2=Calculation!$F$6,Data!AS49,0)</f>
        <v>0</v>
      </c>
      <c r="AU49" s="6">
        <f>IF(AU$2=Calculation!$F$6,Data!AT49,0)</f>
        <v>0</v>
      </c>
      <c r="AV49" s="6">
        <f>IF(AV$2=Calculation!$F$6,Data!AU49,0)</f>
        <v>0</v>
      </c>
      <c r="AW49" s="6">
        <f>IF(AW$2=Calculation!$F$6,Data!AV49,0)</f>
        <v>0</v>
      </c>
      <c r="AX49" s="6">
        <f>IF(AX$2=Calculation!$F$6,Data!AW49,0)</f>
        <v>0</v>
      </c>
      <c r="AY49" s="8">
        <f t="shared" si="4"/>
        <v>0</v>
      </c>
      <c r="AZ49" s="31">
        <f>IF(AZ$2=Calculation!$G$6,0,0)</f>
        <v>0</v>
      </c>
      <c r="BA49" s="6">
        <f>IF(BA$2=Calculation!$G$6,Data!AX49,0)</f>
        <v>0</v>
      </c>
      <c r="BB49" s="6">
        <f>IF(BB$2=Calculation!$G$6,Data!AY49,0)</f>
        <v>0</v>
      </c>
      <c r="BC49" s="6">
        <f>IF(BC$2=Calculation!$G$6,Data!AZ49,0)</f>
        <v>0</v>
      </c>
      <c r="BD49" s="6">
        <f>IF(BD$2=Calculation!$G$6,Data!BA49,0)</f>
        <v>0</v>
      </c>
      <c r="BE49" s="6">
        <f>IF(BE$2=Calculation!$G$6,Data!BB49,0)</f>
        <v>0</v>
      </c>
      <c r="BF49" s="6">
        <f>IF(BF$2=Calculation!$G$6,Data!BC49,0)</f>
        <v>0</v>
      </c>
      <c r="BG49" s="6">
        <f>IF(BG$2=Calculation!$G$6,Data!BD49,0)</f>
        <v>0</v>
      </c>
      <c r="BH49" s="8">
        <f t="shared" si="5"/>
        <v>0</v>
      </c>
      <c r="BI49" s="119">
        <f>IF(Calculation!$H$6="Yes",Data!BE49,0)</f>
        <v>0</v>
      </c>
      <c r="BJ49" s="31">
        <f>IF(BJ$2=Calculation!$L$4,0,0)</f>
        <v>0</v>
      </c>
      <c r="BK49" s="6">
        <f>IF(BK$2=Calculation!$L$4,Data!BV49,0)</f>
        <v>0</v>
      </c>
      <c r="BL49" s="6">
        <f>IF(BL$2=Calculation!$L$4,Data!BW49,0)</f>
        <v>0.5495</v>
      </c>
      <c r="BM49" s="6">
        <f>IF(BM$2=Calculation!$L$4,Data!BX49,0)</f>
        <v>0</v>
      </c>
      <c r="BN49" s="6">
        <f>IF(BN$2=Calculation!$L$4,Data!BY49,0)</f>
        <v>0</v>
      </c>
      <c r="BO49" s="22">
        <f t="shared" si="6"/>
        <v>0.5495</v>
      </c>
      <c r="BP49" s="25">
        <f>IF(Calculation!$J$6='Reference Data'!BP$2,Data!C49,0)</f>
        <v>0</v>
      </c>
      <c r="BQ49" s="25">
        <f>IF(Calculation!$J$6='Reference Data'!BQ$2,Data!D49,0)</f>
        <v>0</v>
      </c>
      <c r="BR49" s="25">
        <f>IF(Calculation!$J$6='Reference Data'!BR$2,Data!E49,0)</f>
        <v>0</v>
      </c>
      <c r="BS49" s="25">
        <f>IF(Calculation!$J$6='Reference Data'!BS$2,Data!F49,0)</f>
        <v>45.674</v>
      </c>
      <c r="BT49" s="121">
        <f t="shared" si="8"/>
        <v>45.674</v>
      </c>
      <c r="BU49" s="124">
        <f>IF(Calculation!$L$6="Yes",'Reference Data'!BO49*Calculation!$L$5,0)</f>
        <v>0.27475</v>
      </c>
      <c r="BV49" s="124">
        <f>IF(Calculation!$M$6="Yes",IF((Calculation!I53-'Reference Data'!BT49)&gt;0,(Calculation!I53-'Reference Data'!BT49)*Calculation!$M$5,0),0)</f>
        <v>0.5436397545662093</v>
      </c>
      <c r="BW49" s="97">
        <f>IF(Calculation!$K$6="Yes",IF((Calculation!I53)&lt;Calculation!J53,(Calculation!I53-Calculation!J53)*Calculation!$K$5,0),0)</f>
        <v>0</v>
      </c>
      <c r="BX49" s="127">
        <f>IF(Calculation!$N$5='Reference Data'!$BX$2,'Scaling Calculation'!D52,0)</f>
        <v>0</v>
      </c>
      <c r="BY49" s="3">
        <f>IF(Calculation!$N$5='Reference Data'!$BY$2,'Scaling Calculation'!H52,0)</f>
        <v>0</v>
      </c>
      <c r="BZ49" s="22">
        <f>IF(Calculation!$N$6="Yes",SUM('Reference Data'!BX49:BY49),0)</f>
        <v>0</v>
      </c>
      <c r="CA49" s="25"/>
      <c r="CB49" s="25"/>
      <c r="CC49" s="25"/>
      <c r="CD49" s="25"/>
      <c r="CE49" s="25"/>
      <c r="CF49" s="25"/>
      <c r="CG49" s="25"/>
      <c r="CH49" s="25"/>
      <c r="CI49" s="25"/>
      <c r="CJ49" s="25"/>
      <c r="CK49" s="25"/>
      <c r="CL49" s="25"/>
      <c r="CM49" s="25"/>
      <c r="CN49" s="25"/>
      <c r="CO49" s="25"/>
      <c r="CP49" s="25"/>
      <c r="CQ49" s="25" t="e">
        <f>IF(Calculation!#REF!='Reference Data'!CQ$2,Data!G49,0)</f>
        <v>#REF!</v>
      </c>
      <c r="CR49" s="25" t="e">
        <f>IF(Calculation!#REF!='Reference Data'!CR$2,Data!H49,0)</f>
        <v>#REF!</v>
      </c>
      <c r="CS49" s="25" t="e">
        <f>IF(Calculation!#REF!='Reference Data'!CS$2,Data!I49,0)</f>
        <v>#REF!</v>
      </c>
      <c r="CT49" s="25" t="e">
        <f>IF(Calculation!#REF!='Reference Data'!CT$2,Data!J49,0)</f>
        <v>#REF!</v>
      </c>
      <c r="CU49" s="25" t="e">
        <f>IF(Calculation!#REF!='Reference Data'!CU$2,Data!K49,0)</f>
        <v>#REF!</v>
      </c>
      <c r="CV49" s="25" t="e">
        <f>IF(Calculation!#REF!='Reference Data'!CV$2,Data!L49,0)</f>
        <v>#REF!</v>
      </c>
      <c r="CW49" s="25" t="e">
        <f>IF(Calculation!#REF!='Reference Data'!CW$2,Data!M49,0)</f>
        <v>#REF!</v>
      </c>
      <c r="CX49" s="25" t="e">
        <f>IF(Calculation!#REF!='Reference Data'!CX$2,Data!N49,0)</f>
        <v>#REF!</v>
      </c>
      <c r="CY49" s="25" t="e">
        <f>IF(Calculation!#REF!='Reference Data'!CY$2,Data!O49,0)</f>
        <v>#REF!</v>
      </c>
      <c r="CZ49" s="25" t="e">
        <f>IF(Calculation!#REF!='Reference Data'!CZ$2,Data!P49,0)</f>
        <v>#REF!</v>
      </c>
      <c r="DA49" s="25" t="e">
        <f>IF(Calculation!#REF!='Reference Data'!DA$2,Data!Q49,0)</f>
        <v>#REF!</v>
      </c>
      <c r="DB49" s="25" t="e">
        <f>IF(Calculation!#REF!='Reference Data'!DB$2,Data!R49,0)</f>
        <v>#REF!</v>
      </c>
      <c r="DC49" s="25" t="e">
        <f>IF(Calculation!#REF!='Reference Data'!DC$2,Data!S49,0)</f>
        <v>#REF!</v>
      </c>
      <c r="DD49" s="25" t="e">
        <f>IF(Calculation!#REF!='Reference Data'!DD$2,Data!T49,0)</f>
        <v>#REF!</v>
      </c>
      <c r="DE49" s="25" t="e">
        <f>IF(Calculation!#REF!='Reference Data'!DE$2,Data!U49,0)</f>
        <v>#REF!</v>
      </c>
      <c r="DF49" s="30" t="e">
        <f t="shared" si="7"/>
        <v>#REF!</v>
      </c>
    </row>
    <row r="50" spans="1:110" ht="15">
      <c r="A50" s="15">
        <v>10121</v>
      </c>
      <c r="B50" s="48" t="s">
        <v>57</v>
      </c>
      <c r="C50" s="24">
        <f>IF(Calculation!$C$6='Reference Data'!C$2,Data!G50,0)</f>
        <v>0</v>
      </c>
      <c r="D50" s="25">
        <f>IF(Calculation!$C$6='Reference Data'!D$2,Data!H50,0)</f>
        <v>0</v>
      </c>
      <c r="E50" s="25">
        <f>IF(Calculation!$C$6='Reference Data'!E$2,Data!I50,0)</f>
        <v>39.24235650684932</v>
      </c>
      <c r="F50" s="25">
        <f>IF(Calculation!$C$6='Reference Data'!F$2,Data!J50,0)</f>
        <v>0</v>
      </c>
      <c r="G50" s="25">
        <f>IF(Calculation!$C$6='Reference Data'!G$2,Data!K50,0)</f>
        <v>0</v>
      </c>
      <c r="H50" s="25">
        <f>IF(Calculation!$C$6='Reference Data'!H$2,Data!L50,0)</f>
        <v>0</v>
      </c>
      <c r="I50" s="25">
        <f>IF(Calculation!$C$6='Reference Data'!I$2,Data!M50,0)</f>
        <v>0</v>
      </c>
      <c r="J50" s="25">
        <f>IF(Calculation!$C$6='Reference Data'!J$2,Data!N50,0)</f>
        <v>0</v>
      </c>
      <c r="K50" s="25">
        <f>IF(Calculation!$C$6='Reference Data'!K$2,Data!O50,0)</f>
        <v>0</v>
      </c>
      <c r="L50" s="25">
        <f>IF(Calculation!$C$6='Reference Data'!L$2,Data!P50,0)</f>
        <v>0</v>
      </c>
      <c r="M50" s="25">
        <f>IF(Calculation!$C$6='Reference Data'!M$2,Data!Q50,0)</f>
        <v>0</v>
      </c>
      <c r="N50" s="25">
        <f>IF(Calculation!$C$6='Reference Data'!N$2,Data!R50,0)</f>
        <v>0</v>
      </c>
      <c r="O50" s="25">
        <f>IF(Calculation!$C$6='Reference Data'!O$2,Data!S50,0)</f>
        <v>0</v>
      </c>
      <c r="P50" s="25">
        <f>IF(Calculation!$C$6='Reference Data'!P$2,Data!T50,0)</f>
        <v>0</v>
      </c>
      <c r="Q50" s="25">
        <f>IF(Calculation!$C$6='Reference Data'!Q$2,Data!U50,0)</f>
        <v>0</v>
      </c>
      <c r="R50" s="30">
        <f t="shared" si="1"/>
        <v>39.24235650684932</v>
      </c>
      <c r="S50" s="31">
        <f>IF(S$2=Calculation!$D$6,Data!V50,0)</f>
        <v>0</v>
      </c>
      <c r="T50" s="6">
        <f>IF(T$2=Calculation!$D$6,Data!W50,0)</f>
        <v>0</v>
      </c>
      <c r="U50" s="6">
        <f>IF(U$2=Calculation!$D$6,Data!X50,0)</f>
        <v>0</v>
      </c>
      <c r="V50" s="6">
        <f>IF(V$2=Calculation!$D$6,Data!Y50,0)</f>
        <v>0</v>
      </c>
      <c r="W50" s="6">
        <f>IF(W$2=Calculation!$D$6,Data!Z50,0)</f>
        <v>0</v>
      </c>
      <c r="X50" s="6">
        <f>IF(X$2=Calculation!$D$6,Data!AA50,0)</f>
        <v>0</v>
      </c>
      <c r="Y50" s="6">
        <f>IF(Y$2=Calculation!$D$6,Data!AB50,0)</f>
        <v>0</v>
      </c>
      <c r="Z50" s="6">
        <f>IF(Z$2=Calculation!$D$6,Data!AC50,0)</f>
        <v>0</v>
      </c>
      <c r="AA50" s="6">
        <f>IF(AA$2=Calculation!$D$6,Data!AD50,0)</f>
        <v>0</v>
      </c>
      <c r="AB50" s="6">
        <f>IF(AB$2=Calculation!$D$6,Data!AE50,0)</f>
        <v>0</v>
      </c>
      <c r="AC50" s="6">
        <f>IF(AC$2=Calculation!$D$6,Data!AF50,0)</f>
        <v>0</v>
      </c>
      <c r="AD50" s="6">
        <f>IF(AD$2=Calculation!$D$6,Data!AG50,0)</f>
        <v>0</v>
      </c>
      <c r="AE50" s="6">
        <f>IF(AE$2=Calculation!$D$6,Data!AH50,0)</f>
        <v>0</v>
      </c>
      <c r="AF50" s="6">
        <f>IF(AF$2=Calculation!$D$6,Data!AI50,0)</f>
        <v>0</v>
      </c>
      <c r="AG50" s="8">
        <f t="shared" si="2"/>
        <v>0</v>
      </c>
      <c r="AH50" s="31">
        <f>IF(AH$2=Calculation!$E$6,0,0)</f>
        <v>0</v>
      </c>
      <c r="AI50" s="6">
        <f>IF(AI$2=Calculation!$E$6,Data!AJ50,0)</f>
        <v>0</v>
      </c>
      <c r="AJ50" s="6">
        <f>IF(AJ$2=Calculation!$E$6,Data!AK50,0)</f>
        <v>0</v>
      </c>
      <c r="AK50" s="6">
        <f>IF(AK$2=Calculation!$E$6,Data!AL50,0)</f>
        <v>0</v>
      </c>
      <c r="AL50" s="6">
        <f>IF(AL$2=Calculation!$E$6,Data!AM50,0)</f>
        <v>0</v>
      </c>
      <c r="AM50" s="6">
        <f>IF(AM$2=Calculation!$E$6,Data!AN50,0)</f>
        <v>0</v>
      </c>
      <c r="AN50" s="6">
        <f>IF(AN$2=Calculation!$E$6,Data!AO50,0)</f>
        <v>0</v>
      </c>
      <c r="AO50" s="6">
        <f>IF(AO$2=Calculation!$E$6,Data!AP50,0)</f>
        <v>0</v>
      </c>
      <c r="AP50" s="8">
        <f t="shared" si="3"/>
        <v>0</v>
      </c>
      <c r="AQ50" s="31">
        <f>IF(AQ$2=Calculation!$F$6,0,0)</f>
        <v>0</v>
      </c>
      <c r="AR50" s="6">
        <f>IF(AR$2=Calculation!$F$6,Data!AQ50,0)</f>
        <v>0</v>
      </c>
      <c r="AS50" s="6">
        <f>IF(AS$2=Calculation!$F$6,Data!AR50,0)</f>
        <v>0</v>
      </c>
      <c r="AT50" s="6">
        <f>IF(AT$2=Calculation!$F$6,Data!AS50,0)</f>
        <v>0</v>
      </c>
      <c r="AU50" s="6">
        <f>IF(AU$2=Calculation!$F$6,Data!AT50,0)</f>
        <v>0</v>
      </c>
      <c r="AV50" s="6">
        <f>IF(AV$2=Calculation!$F$6,Data!AU50,0)</f>
        <v>0</v>
      </c>
      <c r="AW50" s="6">
        <f>IF(AW$2=Calculation!$F$6,Data!AV50,0)</f>
        <v>0</v>
      </c>
      <c r="AX50" s="6">
        <f>IF(AX$2=Calculation!$F$6,Data!AW50,0)</f>
        <v>0</v>
      </c>
      <c r="AY50" s="8">
        <f t="shared" si="4"/>
        <v>0</v>
      </c>
      <c r="AZ50" s="31">
        <f>IF(AZ$2=Calculation!$G$6,0,0)</f>
        <v>0</v>
      </c>
      <c r="BA50" s="6">
        <f>IF(BA$2=Calculation!$G$6,Data!AX50,0)</f>
        <v>0</v>
      </c>
      <c r="BB50" s="6">
        <f>IF(BB$2=Calculation!$G$6,Data!AY50,0)</f>
        <v>0</v>
      </c>
      <c r="BC50" s="6">
        <f>IF(BC$2=Calculation!$G$6,Data!AZ50,0)</f>
        <v>0</v>
      </c>
      <c r="BD50" s="6">
        <f>IF(BD$2=Calculation!$G$6,Data!BA50,0)</f>
        <v>0</v>
      </c>
      <c r="BE50" s="6">
        <f>IF(BE$2=Calculation!$G$6,Data!BB50,0)</f>
        <v>0</v>
      </c>
      <c r="BF50" s="6">
        <f>IF(BF$2=Calculation!$G$6,Data!BC50,0)</f>
        <v>0</v>
      </c>
      <c r="BG50" s="6">
        <f>IF(BG$2=Calculation!$G$6,Data!BD50,0)</f>
        <v>0</v>
      </c>
      <c r="BH50" s="8">
        <f t="shared" si="5"/>
        <v>0</v>
      </c>
      <c r="BI50" s="119">
        <f>IF(Calculation!$H$6="Yes",Data!BE50,0)</f>
        <v>0</v>
      </c>
      <c r="BJ50" s="31">
        <f>IF(BJ$2=Calculation!$L$4,0,0)</f>
        <v>0</v>
      </c>
      <c r="BK50" s="6">
        <f>IF(BK$2=Calculation!$L$4,Data!BV50,0)</f>
        <v>0</v>
      </c>
      <c r="BL50" s="6">
        <f>IF(BL$2=Calculation!$L$4,Data!BW50,0)</f>
        <v>0</v>
      </c>
      <c r="BM50" s="6">
        <f>IF(BM$2=Calculation!$L$4,Data!BX50,0)</f>
        <v>0</v>
      </c>
      <c r="BN50" s="6">
        <f>IF(BN$2=Calculation!$L$4,Data!BY50,0)</f>
        <v>0</v>
      </c>
      <c r="BO50" s="22">
        <f t="shared" si="6"/>
        <v>0</v>
      </c>
      <c r="BP50" s="25">
        <f>IF(Calculation!$J$6='Reference Data'!BP$2,Data!C50,0)</f>
        <v>0</v>
      </c>
      <c r="BQ50" s="25">
        <f>IF(Calculation!$J$6='Reference Data'!BQ$2,Data!D50,0)</f>
        <v>0</v>
      </c>
      <c r="BR50" s="25">
        <f>IF(Calculation!$J$6='Reference Data'!BR$2,Data!E50,0)</f>
        <v>0</v>
      </c>
      <c r="BS50" s="25">
        <f>IF(Calculation!$J$6='Reference Data'!BS$2,Data!F50,0)</f>
        <v>40.875</v>
      </c>
      <c r="BT50" s="121">
        <f t="shared" si="8"/>
        <v>40.875</v>
      </c>
      <c r="BU50" s="124">
        <f>IF(Calculation!$L$6="Yes",'Reference Data'!BO50*Calculation!$L$5,0)</f>
        <v>0</v>
      </c>
      <c r="BV50" s="124">
        <f>IF(Calculation!$M$6="Yes",IF((Calculation!I54-'Reference Data'!BT50)&gt;0,(Calculation!I54-'Reference Data'!BT50)*Calculation!$M$5,0),0)</f>
        <v>0</v>
      </c>
      <c r="BW50" s="97">
        <f>IF(Calculation!$K$6="Yes",IF((Calculation!I54)&lt;Calculation!J54,(Calculation!I54-Calculation!J54)*Calculation!$K$5,0),0)</f>
        <v>-1.632643493150681</v>
      </c>
      <c r="BX50" s="127">
        <f>IF(Calculation!$N$5='Reference Data'!$BX$2,'Scaling Calculation'!D53,0)</f>
        <v>0</v>
      </c>
      <c r="BY50" s="3">
        <f>IF(Calculation!$N$5='Reference Data'!$BY$2,'Scaling Calculation'!H53,0)</f>
        <v>0</v>
      </c>
      <c r="BZ50" s="22">
        <f>IF(Calculation!$N$6="Yes",SUM('Reference Data'!BX50:BY50),0)</f>
        <v>0</v>
      </c>
      <c r="CA50" s="25"/>
      <c r="CB50" s="25"/>
      <c r="CC50" s="25"/>
      <c r="CD50" s="25"/>
      <c r="CE50" s="25"/>
      <c r="CF50" s="25"/>
      <c r="CG50" s="25"/>
      <c r="CH50" s="25"/>
      <c r="CI50" s="25"/>
      <c r="CJ50" s="25"/>
      <c r="CK50" s="25"/>
      <c r="CL50" s="25"/>
      <c r="CM50" s="25"/>
      <c r="CN50" s="25"/>
      <c r="CO50" s="25"/>
      <c r="CP50" s="25"/>
      <c r="CQ50" s="25" t="e">
        <f>IF(Calculation!#REF!='Reference Data'!CQ$2,Data!G50,0)</f>
        <v>#REF!</v>
      </c>
      <c r="CR50" s="25" t="e">
        <f>IF(Calculation!#REF!='Reference Data'!CR$2,Data!H50,0)</f>
        <v>#REF!</v>
      </c>
      <c r="CS50" s="25" t="e">
        <f>IF(Calculation!#REF!='Reference Data'!CS$2,Data!I50,0)</f>
        <v>#REF!</v>
      </c>
      <c r="CT50" s="25" t="e">
        <f>IF(Calculation!#REF!='Reference Data'!CT$2,Data!J50,0)</f>
        <v>#REF!</v>
      </c>
      <c r="CU50" s="25" t="e">
        <f>IF(Calculation!#REF!='Reference Data'!CU$2,Data!K50,0)</f>
        <v>#REF!</v>
      </c>
      <c r="CV50" s="25" t="e">
        <f>IF(Calculation!#REF!='Reference Data'!CV$2,Data!L50,0)</f>
        <v>#REF!</v>
      </c>
      <c r="CW50" s="25" t="e">
        <f>IF(Calculation!#REF!='Reference Data'!CW$2,Data!M50,0)</f>
        <v>#REF!</v>
      </c>
      <c r="CX50" s="25" t="e">
        <f>IF(Calculation!#REF!='Reference Data'!CX$2,Data!N50,0)</f>
        <v>#REF!</v>
      </c>
      <c r="CY50" s="25" t="e">
        <f>IF(Calculation!#REF!='Reference Data'!CY$2,Data!O50,0)</f>
        <v>#REF!</v>
      </c>
      <c r="CZ50" s="25" t="e">
        <f>IF(Calculation!#REF!='Reference Data'!CZ$2,Data!P50,0)</f>
        <v>#REF!</v>
      </c>
      <c r="DA50" s="25" t="e">
        <f>IF(Calculation!#REF!='Reference Data'!DA$2,Data!Q50,0)</f>
        <v>#REF!</v>
      </c>
      <c r="DB50" s="25" t="e">
        <f>IF(Calculation!#REF!='Reference Data'!DB$2,Data!R50,0)</f>
        <v>#REF!</v>
      </c>
      <c r="DC50" s="25" t="e">
        <f>IF(Calculation!#REF!='Reference Data'!DC$2,Data!S50,0)</f>
        <v>#REF!</v>
      </c>
      <c r="DD50" s="25" t="e">
        <f>IF(Calculation!#REF!='Reference Data'!DD$2,Data!T50,0)</f>
        <v>#REF!</v>
      </c>
      <c r="DE50" s="25" t="e">
        <f>IF(Calculation!#REF!='Reference Data'!DE$2,Data!U50,0)</f>
        <v>#REF!</v>
      </c>
      <c r="DF50" s="30" t="e">
        <f t="shared" si="7"/>
        <v>#REF!</v>
      </c>
    </row>
    <row r="51" spans="1:110" ht="15">
      <c r="A51" s="15">
        <v>10123</v>
      </c>
      <c r="B51" s="48" t="s">
        <v>58</v>
      </c>
      <c r="C51" s="24">
        <f>IF(Calculation!$C$6='Reference Data'!C$2,Data!G51,0)</f>
        <v>0</v>
      </c>
      <c r="D51" s="25">
        <f>IF(Calculation!$C$6='Reference Data'!D$2,Data!H51,0)</f>
        <v>0</v>
      </c>
      <c r="E51" s="25">
        <f>IF(Calculation!$C$6='Reference Data'!E$2,Data!I51,0)</f>
        <v>518.6848386986302</v>
      </c>
      <c r="F51" s="25">
        <f>IF(Calculation!$C$6='Reference Data'!F$2,Data!J51,0)</f>
        <v>0</v>
      </c>
      <c r="G51" s="25">
        <f>IF(Calculation!$C$6='Reference Data'!G$2,Data!K51,0)</f>
        <v>0</v>
      </c>
      <c r="H51" s="25">
        <f>IF(Calculation!$C$6='Reference Data'!H$2,Data!L51,0)</f>
        <v>0</v>
      </c>
      <c r="I51" s="25">
        <f>IF(Calculation!$C$6='Reference Data'!I$2,Data!M51,0)</f>
        <v>0</v>
      </c>
      <c r="J51" s="25">
        <f>IF(Calculation!$C$6='Reference Data'!J$2,Data!N51,0)</f>
        <v>0</v>
      </c>
      <c r="K51" s="25">
        <f>IF(Calculation!$C$6='Reference Data'!K$2,Data!O51,0)</f>
        <v>0</v>
      </c>
      <c r="L51" s="25">
        <f>IF(Calculation!$C$6='Reference Data'!L$2,Data!P51,0)</f>
        <v>0</v>
      </c>
      <c r="M51" s="25">
        <f>IF(Calculation!$C$6='Reference Data'!M$2,Data!Q51,0)</f>
        <v>0</v>
      </c>
      <c r="N51" s="25">
        <f>IF(Calculation!$C$6='Reference Data'!N$2,Data!R51,0)</f>
        <v>0</v>
      </c>
      <c r="O51" s="25">
        <f>IF(Calculation!$C$6='Reference Data'!O$2,Data!S51,0)</f>
        <v>0</v>
      </c>
      <c r="P51" s="25">
        <f>IF(Calculation!$C$6='Reference Data'!P$2,Data!T51,0)</f>
        <v>0</v>
      </c>
      <c r="Q51" s="25">
        <f>IF(Calculation!$C$6='Reference Data'!Q$2,Data!U51,0)</f>
        <v>0</v>
      </c>
      <c r="R51" s="30">
        <f t="shared" si="1"/>
        <v>518.6848386986302</v>
      </c>
      <c r="S51" s="31">
        <f>IF(S$2=Calculation!$D$6,Data!V51,0)</f>
        <v>0</v>
      </c>
      <c r="T51" s="6">
        <f>IF(T$2=Calculation!$D$6,Data!W51,0)</f>
        <v>26</v>
      </c>
      <c r="U51" s="6">
        <f>IF(U$2=Calculation!$D$6,Data!X51,0)</f>
        <v>0</v>
      </c>
      <c r="V51" s="6">
        <f>IF(V$2=Calculation!$D$6,Data!Y51,0)</f>
        <v>0</v>
      </c>
      <c r="W51" s="6">
        <f>IF(W$2=Calculation!$D$6,Data!Z51,0)</f>
        <v>0</v>
      </c>
      <c r="X51" s="6">
        <f>IF(X$2=Calculation!$D$6,Data!AA51,0)</f>
        <v>0</v>
      </c>
      <c r="Y51" s="6">
        <f>IF(Y$2=Calculation!$D$6,Data!AB51,0)</f>
        <v>0</v>
      </c>
      <c r="Z51" s="6">
        <f>IF(Z$2=Calculation!$D$6,Data!AC51,0)</f>
        <v>0</v>
      </c>
      <c r="AA51" s="6">
        <f>IF(AA$2=Calculation!$D$6,Data!AD51,0)</f>
        <v>0</v>
      </c>
      <c r="AB51" s="6">
        <f>IF(AB$2=Calculation!$D$6,Data!AE51,0)</f>
        <v>0</v>
      </c>
      <c r="AC51" s="6">
        <f>IF(AC$2=Calculation!$D$6,Data!AF51,0)</f>
        <v>0</v>
      </c>
      <c r="AD51" s="6">
        <f>IF(AD$2=Calculation!$D$6,Data!AG51,0)</f>
        <v>0</v>
      </c>
      <c r="AE51" s="6">
        <f>IF(AE$2=Calculation!$D$6,Data!AH51,0)</f>
        <v>0</v>
      </c>
      <c r="AF51" s="6">
        <f>IF(AF$2=Calculation!$D$6,Data!AI51,0)</f>
        <v>0</v>
      </c>
      <c r="AG51" s="8">
        <f t="shared" si="2"/>
        <v>26</v>
      </c>
      <c r="AH51" s="31">
        <f>IF(AH$2=Calculation!$E$6,0,0)</f>
        <v>0</v>
      </c>
      <c r="AI51" s="6">
        <f>IF(AI$2=Calculation!$E$6,Data!AJ51,0)</f>
        <v>0</v>
      </c>
      <c r="AJ51" s="6">
        <f>IF(AJ$2=Calculation!$E$6,Data!AK51,0)</f>
        <v>15.719977168949772</v>
      </c>
      <c r="AK51" s="6">
        <f>IF(AK$2=Calculation!$E$6,Data!AL51,0)</f>
        <v>0</v>
      </c>
      <c r="AL51" s="6">
        <f>IF(AL$2=Calculation!$E$6,Data!AM51,0)</f>
        <v>0</v>
      </c>
      <c r="AM51" s="6">
        <f>IF(AM$2=Calculation!$E$6,Data!AN51,0)</f>
        <v>0</v>
      </c>
      <c r="AN51" s="6">
        <f>IF(AN$2=Calculation!$E$6,Data!AO51,0)</f>
        <v>0</v>
      </c>
      <c r="AO51" s="6">
        <f>IF(AO$2=Calculation!$E$6,Data!AP51,0)</f>
        <v>0</v>
      </c>
      <c r="AP51" s="8">
        <f t="shared" si="3"/>
        <v>15.719977168949772</v>
      </c>
      <c r="AQ51" s="31">
        <f>IF(AQ$2=Calculation!$F$6,0,0)</f>
        <v>0</v>
      </c>
      <c r="AR51" s="6">
        <f>IF(AR$2=Calculation!$F$6,Data!AQ51,0)</f>
        <v>0</v>
      </c>
      <c r="AS51" s="6">
        <f>IF(AS$2=Calculation!$F$6,Data!AR51,0)</f>
        <v>0</v>
      </c>
      <c r="AT51" s="6">
        <f>IF(AT$2=Calculation!$F$6,Data!AS51,0)</f>
        <v>0</v>
      </c>
      <c r="AU51" s="6">
        <f>IF(AU$2=Calculation!$F$6,Data!AT51,0)</f>
        <v>0</v>
      </c>
      <c r="AV51" s="6">
        <f>IF(AV$2=Calculation!$F$6,Data!AU51,0)</f>
        <v>0</v>
      </c>
      <c r="AW51" s="6">
        <f>IF(AW$2=Calculation!$F$6,Data!AV51,0)</f>
        <v>0</v>
      </c>
      <c r="AX51" s="6">
        <f>IF(AX$2=Calculation!$F$6,Data!AW51,0)</f>
        <v>0</v>
      </c>
      <c r="AY51" s="8">
        <f t="shared" si="4"/>
        <v>0</v>
      </c>
      <c r="AZ51" s="31">
        <f>IF(AZ$2=Calculation!$G$6,0,0)</f>
        <v>0</v>
      </c>
      <c r="BA51" s="6">
        <f>IF(BA$2=Calculation!$G$6,Data!AX51,0)</f>
        <v>0</v>
      </c>
      <c r="BB51" s="6">
        <f>IF(BB$2=Calculation!$G$6,Data!AY51,0)</f>
        <v>0</v>
      </c>
      <c r="BC51" s="6">
        <f>IF(BC$2=Calculation!$G$6,Data!AZ51,0)</f>
        <v>0</v>
      </c>
      <c r="BD51" s="6">
        <f>IF(BD$2=Calculation!$G$6,Data!BA51,0)</f>
        <v>0</v>
      </c>
      <c r="BE51" s="6">
        <f>IF(BE$2=Calculation!$G$6,Data!BB51,0)</f>
        <v>0</v>
      </c>
      <c r="BF51" s="6">
        <f>IF(BF$2=Calculation!$G$6,Data!BC51,0)</f>
        <v>0</v>
      </c>
      <c r="BG51" s="6">
        <f>IF(BG$2=Calculation!$G$6,Data!BD51,0)</f>
        <v>0</v>
      </c>
      <c r="BH51" s="8">
        <f t="shared" si="5"/>
        <v>0</v>
      </c>
      <c r="BI51" s="119">
        <f>IF(Calculation!$H$6="Yes",Data!BE51,0)</f>
        <v>0</v>
      </c>
      <c r="BJ51" s="31">
        <f>IF(BJ$2=Calculation!$L$4,0,0)</f>
        <v>0</v>
      </c>
      <c r="BK51" s="6">
        <f>IF(BK$2=Calculation!$L$4,Data!BV51,0)</f>
        <v>0</v>
      </c>
      <c r="BL51" s="6">
        <f>IF(BL$2=Calculation!$L$4,Data!BW51,0)</f>
        <v>9.5685</v>
      </c>
      <c r="BM51" s="6">
        <f>IF(BM$2=Calculation!$L$4,Data!BX51,0)</f>
        <v>0</v>
      </c>
      <c r="BN51" s="6">
        <f>IF(BN$2=Calculation!$L$4,Data!BY51,0)</f>
        <v>0</v>
      </c>
      <c r="BO51" s="22">
        <f t="shared" si="6"/>
        <v>9.5685</v>
      </c>
      <c r="BP51" s="25">
        <f>IF(Calculation!$J$6='Reference Data'!BP$2,Data!C51,0)</f>
        <v>0</v>
      </c>
      <c r="BQ51" s="25">
        <f>IF(Calculation!$J$6='Reference Data'!BQ$2,Data!D51,0)</f>
        <v>0</v>
      </c>
      <c r="BR51" s="25">
        <f>IF(Calculation!$J$6='Reference Data'!BR$2,Data!E51,0)</f>
        <v>0</v>
      </c>
      <c r="BS51" s="25">
        <f>IF(Calculation!$J$6='Reference Data'!BS$2,Data!F51,0)</f>
        <v>549.199</v>
      </c>
      <c r="BT51" s="121">
        <f t="shared" si="8"/>
        <v>549.199</v>
      </c>
      <c r="BU51" s="124">
        <f>IF(Calculation!$L$6="Yes",'Reference Data'!BO51*Calculation!$L$5,0)</f>
        <v>4.78425</v>
      </c>
      <c r="BV51" s="124">
        <f>IF(Calculation!$M$6="Yes",IF((Calculation!I55-'Reference Data'!BT51)&gt;0,(Calculation!I55-'Reference Data'!BT51)*Calculation!$M$5,0),0)</f>
        <v>0</v>
      </c>
      <c r="BW51" s="97">
        <f>IF(Calculation!$K$6="Yes",IF((Calculation!I55)&lt;Calculation!J55,(Calculation!I55-Calculation!J55)*Calculation!$K$5,0),0)</f>
        <v>-72.23413847031952</v>
      </c>
      <c r="BX51" s="127">
        <f>IF(Calculation!$N$5='Reference Data'!$BX$2,'Scaling Calculation'!D54,0)</f>
        <v>0</v>
      </c>
      <c r="BY51" s="3">
        <f>IF(Calculation!$N$5='Reference Data'!$BY$2,'Scaling Calculation'!H54,0)</f>
        <v>0</v>
      </c>
      <c r="BZ51" s="22">
        <f>IF(Calculation!$N$6="Yes",SUM('Reference Data'!BX51:BY51),0)</f>
        <v>0</v>
      </c>
      <c r="CA51" s="25"/>
      <c r="CB51" s="25"/>
      <c r="CC51" s="25"/>
      <c r="CD51" s="25"/>
      <c r="CE51" s="25"/>
      <c r="CF51" s="25"/>
      <c r="CG51" s="25"/>
      <c r="CH51" s="25"/>
      <c r="CI51" s="25"/>
      <c r="CJ51" s="25"/>
      <c r="CK51" s="25"/>
      <c r="CL51" s="25"/>
      <c r="CM51" s="25"/>
      <c r="CN51" s="25"/>
      <c r="CO51" s="25"/>
      <c r="CP51" s="25"/>
      <c r="CQ51" s="25" t="e">
        <f>IF(Calculation!#REF!='Reference Data'!CQ$2,Data!G51,0)</f>
        <v>#REF!</v>
      </c>
      <c r="CR51" s="25" t="e">
        <f>IF(Calculation!#REF!='Reference Data'!CR$2,Data!H51,0)</f>
        <v>#REF!</v>
      </c>
      <c r="CS51" s="25" t="e">
        <f>IF(Calculation!#REF!='Reference Data'!CS$2,Data!I51,0)</f>
        <v>#REF!</v>
      </c>
      <c r="CT51" s="25" t="e">
        <f>IF(Calculation!#REF!='Reference Data'!CT$2,Data!J51,0)</f>
        <v>#REF!</v>
      </c>
      <c r="CU51" s="25" t="e">
        <f>IF(Calculation!#REF!='Reference Data'!CU$2,Data!K51,0)</f>
        <v>#REF!</v>
      </c>
      <c r="CV51" s="25" t="e">
        <f>IF(Calculation!#REF!='Reference Data'!CV$2,Data!L51,0)</f>
        <v>#REF!</v>
      </c>
      <c r="CW51" s="25" t="e">
        <f>IF(Calculation!#REF!='Reference Data'!CW$2,Data!M51,0)</f>
        <v>#REF!</v>
      </c>
      <c r="CX51" s="25" t="e">
        <f>IF(Calculation!#REF!='Reference Data'!CX$2,Data!N51,0)</f>
        <v>#REF!</v>
      </c>
      <c r="CY51" s="25" t="e">
        <f>IF(Calculation!#REF!='Reference Data'!CY$2,Data!O51,0)</f>
        <v>#REF!</v>
      </c>
      <c r="CZ51" s="25" t="e">
        <f>IF(Calculation!#REF!='Reference Data'!CZ$2,Data!P51,0)</f>
        <v>#REF!</v>
      </c>
      <c r="DA51" s="25" t="e">
        <f>IF(Calculation!#REF!='Reference Data'!DA$2,Data!Q51,0)</f>
        <v>#REF!</v>
      </c>
      <c r="DB51" s="25" t="e">
        <f>IF(Calculation!#REF!='Reference Data'!DB$2,Data!R51,0)</f>
        <v>#REF!</v>
      </c>
      <c r="DC51" s="25" t="e">
        <f>IF(Calculation!#REF!='Reference Data'!DC$2,Data!S51,0)</f>
        <v>#REF!</v>
      </c>
      <c r="DD51" s="25" t="e">
        <f>IF(Calculation!#REF!='Reference Data'!DD$2,Data!T51,0)</f>
        <v>#REF!</v>
      </c>
      <c r="DE51" s="25" t="e">
        <f>IF(Calculation!#REF!='Reference Data'!DE$2,Data!U51,0)</f>
        <v>#REF!</v>
      </c>
      <c r="DF51" s="30" t="e">
        <f t="shared" si="7"/>
        <v>#REF!</v>
      </c>
    </row>
    <row r="52" spans="1:110" ht="15">
      <c r="A52" s="15">
        <v>10136</v>
      </c>
      <c r="B52" s="48" t="s">
        <v>59</v>
      </c>
      <c r="C52" s="24">
        <f>IF(Calculation!$C$6='Reference Data'!C$2,Data!G52,0)</f>
        <v>0</v>
      </c>
      <c r="D52" s="25">
        <f>IF(Calculation!$C$6='Reference Data'!D$2,Data!H52,0)</f>
        <v>0</v>
      </c>
      <c r="E52" s="25">
        <f>IF(Calculation!$C$6='Reference Data'!E$2,Data!I52,0)</f>
        <v>18.341732305936066</v>
      </c>
      <c r="F52" s="25">
        <f>IF(Calculation!$C$6='Reference Data'!F$2,Data!J52,0)</f>
        <v>0</v>
      </c>
      <c r="G52" s="25">
        <f>IF(Calculation!$C$6='Reference Data'!G$2,Data!K52,0)</f>
        <v>0</v>
      </c>
      <c r="H52" s="25">
        <f>IF(Calculation!$C$6='Reference Data'!H$2,Data!L52,0)</f>
        <v>0</v>
      </c>
      <c r="I52" s="25">
        <f>IF(Calculation!$C$6='Reference Data'!I$2,Data!M52,0)</f>
        <v>0</v>
      </c>
      <c r="J52" s="25">
        <f>IF(Calculation!$C$6='Reference Data'!J$2,Data!N52,0)</f>
        <v>0</v>
      </c>
      <c r="K52" s="25">
        <f>IF(Calculation!$C$6='Reference Data'!K$2,Data!O52,0)</f>
        <v>0</v>
      </c>
      <c r="L52" s="25">
        <f>IF(Calculation!$C$6='Reference Data'!L$2,Data!P52,0)</f>
        <v>0</v>
      </c>
      <c r="M52" s="25">
        <f>IF(Calculation!$C$6='Reference Data'!M$2,Data!Q52,0)</f>
        <v>0</v>
      </c>
      <c r="N52" s="25">
        <f>IF(Calculation!$C$6='Reference Data'!N$2,Data!R52,0)</f>
        <v>0</v>
      </c>
      <c r="O52" s="25">
        <f>IF(Calculation!$C$6='Reference Data'!O$2,Data!S52,0)</f>
        <v>0</v>
      </c>
      <c r="P52" s="25">
        <f>IF(Calculation!$C$6='Reference Data'!P$2,Data!T52,0)</f>
        <v>0</v>
      </c>
      <c r="Q52" s="25">
        <f>IF(Calculation!$C$6='Reference Data'!Q$2,Data!U52,0)</f>
        <v>0</v>
      </c>
      <c r="R52" s="30">
        <f t="shared" si="1"/>
        <v>18.341732305936066</v>
      </c>
      <c r="S52" s="31">
        <f>IF(S$2=Calculation!$D$6,Data!V52,0)</f>
        <v>0</v>
      </c>
      <c r="T52" s="6">
        <f>IF(T$2=Calculation!$D$6,Data!W52,0)</f>
        <v>0</v>
      </c>
      <c r="U52" s="6">
        <f>IF(U$2=Calculation!$D$6,Data!X52,0)</f>
        <v>0</v>
      </c>
      <c r="V52" s="6">
        <f>IF(V$2=Calculation!$D$6,Data!Y52,0)</f>
        <v>0</v>
      </c>
      <c r="W52" s="6">
        <f>IF(W$2=Calculation!$D$6,Data!Z52,0)</f>
        <v>0</v>
      </c>
      <c r="X52" s="6">
        <f>IF(X$2=Calculation!$D$6,Data!AA52,0)</f>
        <v>0</v>
      </c>
      <c r="Y52" s="6">
        <f>IF(Y$2=Calculation!$D$6,Data!AB52,0)</f>
        <v>0</v>
      </c>
      <c r="Z52" s="6">
        <f>IF(Z$2=Calculation!$D$6,Data!AC52,0)</f>
        <v>0</v>
      </c>
      <c r="AA52" s="6">
        <f>IF(AA$2=Calculation!$D$6,Data!AD52,0)</f>
        <v>0</v>
      </c>
      <c r="AB52" s="6">
        <f>IF(AB$2=Calculation!$D$6,Data!AE52,0)</f>
        <v>0</v>
      </c>
      <c r="AC52" s="6">
        <f>IF(AC$2=Calculation!$D$6,Data!AF52,0)</f>
        <v>0</v>
      </c>
      <c r="AD52" s="6">
        <f>IF(AD$2=Calculation!$D$6,Data!AG52,0)</f>
        <v>0</v>
      </c>
      <c r="AE52" s="6">
        <f>IF(AE$2=Calculation!$D$6,Data!AH52,0)</f>
        <v>0</v>
      </c>
      <c r="AF52" s="6">
        <f>IF(AF$2=Calculation!$D$6,Data!AI52,0)</f>
        <v>0</v>
      </c>
      <c r="AG52" s="8">
        <f t="shared" si="2"/>
        <v>0</v>
      </c>
      <c r="AH52" s="31">
        <f>IF(AH$2=Calculation!$E$6,0,0)</f>
        <v>0</v>
      </c>
      <c r="AI52" s="6">
        <f>IF(AI$2=Calculation!$E$6,Data!AJ52,0)</f>
        <v>0</v>
      </c>
      <c r="AJ52" s="6">
        <f>IF(AJ$2=Calculation!$E$6,Data!AK52,0)</f>
        <v>0</v>
      </c>
      <c r="AK52" s="6">
        <f>IF(AK$2=Calculation!$E$6,Data!AL52,0)</f>
        <v>0</v>
      </c>
      <c r="AL52" s="6">
        <f>IF(AL$2=Calculation!$E$6,Data!AM52,0)</f>
        <v>0</v>
      </c>
      <c r="AM52" s="6">
        <f>IF(AM$2=Calculation!$E$6,Data!AN52,0)</f>
        <v>0</v>
      </c>
      <c r="AN52" s="6">
        <f>IF(AN$2=Calculation!$E$6,Data!AO52,0)</f>
        <v>0</v>
      </c>
      <c r="AO52" s="6">
        <f>IF(AO$2=Calculation!$E$6,Data!AP52,0)</f>
        <v>0</v>
      </c>
      <c r="AP52" s="8">
        <f t="shared" si="3"/>
        <v>0</v>
      </c>
      <c r="AQ52" s="31">
        <f>IF(AQ$2=Calculation!$F$6,0,0)</f>
        <v>0</v>
      </c>
      <c r="AR52" s="6">
        <f>IF(AR$2=Calculation!$F$6,Data!AQ52,0)</f>
        <v>0</v>
      </c>
      <c r="AS52" s="6">
        <f>IF(AS$2=Calculation!$F$6,Data!AR52,0)</f>
        <v>0</v>
      </c>
      <c r="AT52" s="6">
        <f>IF(AT$2=Calculation!$F$6,Data!AS52,0)</f>
        <v>0</v>
      </c>
      <c r="AU52" s="6">
        <f>IF(AU$2=Calculation!$F$6,Data!AT52,0)</f>
        <v>0</v>
      </c>
      <c r="AV52" s="6">
        <f>IF(AV$2=Calculation!$F$6,Data!AU52,0)</f>
        <v>0</v>
      </c>
      <c r="AW52" s="6">
        <f>IF(AW$2=Calculation!$F$6,Data!AV52,0)</f>
        <v>0</v>
      </c>
      <c r="AX52" s="6">
        <f>IF(AX$2=Calculation!$F$6,Data!AW52,0)</f>
        <v>0</v>
      </c>
      <c r="AY52" s="8">
        <f t="shared" si="4"/>
        <v>0</v>
      </c>
      <c r="AZ52" s="31">
        <f>IF(AZ$2=Calculation!$G$6,0,0)</f>
        <v>0</v>
      </c>
      <c r="BA52" s="6">
        <f>IF(BA$2=Calculation!$G$6,Data!AX52,0)</f>
        <v>0</v>
      </c>
      <c r="BB52" s="6">
        <f>IF(BB$2=Calculation!$G$6,Data!AY52,0)</f>
        <v>0</v>
      </c>
      <c r="BC52" s="6">
        <f>IF(BC$2=Calculation!$G$6,Data!AZ52,0)</f>
        <v>0</v>
      </c>
      <c r="BD52" s="6">
        <f>IF(BD$2=Calculation!$G$6,Data!BA52,0)</f>
        <v>0</v>
      </c>
      <c r="BE52" s="6">
        <f>IF(BE$2=Calculation!$G$6,Data!BB52,0)</f>
        <v>0</v>
      </c>
      <c r="BF52" s="6">
        <f>IF(BF$2=Calculation!$G$6,Data!BC52,0)</f>
        <v>0</v>
      </c>
      <c r="BG52" s="6">
        <f>IF(BG$2=Calculation!$G$6,Data!BD52,0)</f>
        <v>0</v>
      </c>
      <c r="BH52" s="8">
        <f t="shared" si="5"/>
        <v>0</v>
      </c>
      <c r="BI52" s="119">
        <f>IF(Calculation!$H$6="Yes",Data!BE52,0)</f>
        <v>0</v>
      </c>
      <c r="BJ52" s="31">
        <f>IF(BJ$2=Calculation!$L$4,0,0)</f>
        <v>0</v>
      </c>
      <c r="BK52" s="6">
        <f>IF(BK$2=Calculation!$L$4,Data!BV52,0)</f>
        <v>0</v>
      </c>
      <c r="BL52" s="6">
        <f>IF(BL$2=Calculation!$L$4,Data!BW52,0)</f>
        <v>0.003</v>
      </c>
      <c r="BM52" s="6">
        <f>IF(BM$2=Calculation!$L$4,Data!BX52,0)</f>
        <v>0</v>
      </c>
      <c r="BN52" s="6">
        <f>IF(BN$2=Calculation!$L$4,Data!BY52,0)</f>
        <v>0</v>
      </c>
      <c r="BO52" s="22">
        <f t="shared" si="6"/>
        <v>0.003</v>
      </c>
      <c r="BP52" s="25">
        <f>IF(Calculation!$J$6='Reference Data'!BP$2,Data!C52,0)</f>
        <v>0</v>
      </c>
      <c r="BQ52" s="25">
        <f>IF(Calculation!$J$6='Reference Data'!BQ$2,Data!D52,0)</f>
        <v>0</v>
      </c>
      <c r="BR52" s="25">
        <f>IF(Calculation!$J$6='Reference Data'!BR$2,Data!E52,0)</f>
        <v>0</v>
      </c>
      <c r="BS52" s="25">
        <f>IF(Calculation!$J$6='Reference Data'!BS$2,Data!F52,0)</f>
        <v>18.537</v>
      </c>
      <c r="BT52" s="121">
        <f t="shared" si="8"/>
        <v>18.537</v>
      </c>
      <c r="BU52" s="124">
        <f>IF(Calculation!$L$6="Yes",'Reference Data'!BO52*Calculation!$L$5,0)</f>
        <v>0.0015</v>
      </c>
      <c r="BV52" s="124">
        <f>IF(Calculation!$M$6="Yes",IF((Calculation!I56-'Reference Data'!BT52)&gt;0,(Calculation!I56-'Reference Data'!BT52)*Calculation!$M$5,0),0)</f>
        <v>0</v>
      </c>
      <c r="BW52" s="97">
        <f>IF(Calculation!$K$6="Yes",IF((Calculation!I56)&lt;Calculation!J56,(Calculation!I56-Calculation!J56)*Calculation!$K$5,0),0)</f>
        <v>-0.19526769406393285</v>
      </c>
      <c r="BX52" s="127">
        <f>IF(Calculation!$N$5='Reference Data'!$BX$2,'Scaling Calculation'!D55,0)</f>
        <v>0</v>
      </c>
      <c r="BY52" s="3">
        <f>IF(Calculation!$N$5='Reference Data'!$BY$2,'Scaling Calculation'!H55,0)</f>
        <v>0</v>
      </c>
      <c r="BZ52" s="22">
        <f>IF(Calculation!$N$6="Yes",SUM('Reference Data'!BX52:BY52),0)</f>
        <v>0</v>
      </c>
      <c r="CA52" s="25"/>
      <c r="CB52" s="25"/>
      <c r="CC52" s="25"/>
      <c r="CD52" s="25"/>
      <c r="CE52" s="25"/>
      <c r="CF52" s="25"/>
      <c r="CG52" s="25"/>
      <c r="CH52" s="25"/>
      <c r="CI52" s="25"/>
      <c r="CJ52" s="25"/>
      <c r="CK52" s="25"/>
      <c r="CL52" s="25"/>
      <c r="CM52" s="25"/>
      <c r="CN52" s="25"/>
      <c r="CO52" s="25"/>
      <c r="CP52" s="25"/>
      <c r="CQ52" s="25" t="e">
        <f>IF(Calculation!#REF!='Reference Data'!CQ$2,Data!G52,0)</f>
        <v>#REF!</v>
      </c>
      <c r="CR52" s="25" t="e">
        <f>IF(Calculation!#REF!='Reference Data'!CR$2,Data!H52,0)</f>
        <v>#REF!</v>
      </c>
      <c r="CS52" s="25" t="e">
        <f>IF(Calculation!#REF!='Reference Data'!CS$2,Data!I52,0)</f>
        <v>#REF!</v>
      </c>
      <c r="CT52" s="25" t="e">
        <f>IF(Calculation!#REF!='Reference Data'!CT$2,Data!J52,0)</f>
        <v>#REF!</v>
      </c>
      <c r="CU52" s="25" t="e">
        <f>IF(Calculation!#REF!='Reference Data'!CU$2,Data!K52,0)</f>
        <v>#REF!</v>
      </c>
      <c r="CV52" s="25" t="e">
        <f>IF(Calculation!#REF!='Reference Data'!CV$2,Data!L52,0)</f>
        <v>#REF!</v>
      </c>
      <c r="CW52" s="25" t="e">
        <f>IF(Calculation!#REF!='Reference Data'!CW$2,Data!M52,0)</f>
        <v>#REF!</v>
      </c>
      <c r="CX52" s="25" t="e">
        <f>IF(Calculation!#REF!='Reference Data'!CX$2,Data!N52,0)</f>
        <v>#REF!</v>
      </c>
      <c r="CY52" s="25" t="e">
        <f>IF(Calculation!#REF!='Reference Data'!CY$2,Data!O52,0)</f>
        <v>#REF!</v>
      </c>
      <c r="CZ52" s="25" t="e">
        <f>IF(Calculation!#REF!='Reference Data'!CZ$2,Data!P52,0)</f>
        <v>#REF!</v>
      </c>
      <c r="DA52" s="25" t="e">
        <f>IF(Calculation!#REF!='Reference Data'!DA$2,Data!Q52,0)</f>
        <v>#REF!</v>
      </c>
      <c r="DB52" s="25" t="e">
        <f>IF(Calculation!#REF!='Reference Data'!DB$2,Data!R52,0)</f>
        <v>#REF!</v>
      </c>
      <c r="DC52" s="25" t="e">
        <f>IF(Calculation!#REF!='Reference Data'!DC$2,Data!S52,0)</f>
        <v>#REF!</v>
      </c>
      <c r="DD52" s="25" t="e">
        <f>IF(Calculation!#REF!='Reference Data'!DD$2,Data!T52,0)</f>
        <v>#REF!</v>
      </c>
      <c r="DE52" s="25" t="e">
        <f>IF(Calculation!#REF!='Reference Data'!DE$2,Data!U52,0)</f>
        <v>#REF!</v>
      </c>
      <c r="DF52" s="30" t="e">
        <f t="shared" si="7"/>
        <v>#REF!</v>
      </c>
    </row>
    <row r="53" spans="1:110" ht="15">
      <c r="A53" s="15">
        <v>10142</v>
      </c>
      <c r="B53" s="48" t="s">
        <v>60</v>
      </c>
      <c r="C53" s="24">
        <f>IF(Calculation!$C$6='Reference Data'!C$2,Data!G53,0)</f>
        <v>0</v>
      </c>
      <c r="D53" s="25">
        <f>IF(Calculation!$C$6='Reference Data'!D$2,Data!H53,0)</f>
        <v>0</v>
      </c>
      <c r="E53" s="25">
        <f>IF(Calculation!$C$6='Reference Data'!E$2,Data!I53,0)</f>
        <v>3.2431816210045668</v>
      </c>
      <c r="F53" s="25">
        <f>IF(Calculation!$C$6='Reference Data'!F$2,Data!J53,0)</f>
        <v>0</v>
      </c>
      <c r="G53" s="25">
        <f>IF(Calculation!$C$6='Reference Data'!G$2,Data!K53,0)</f>
        <v>0</v>
      </c>
      <c r="H53" s="25">
        <f>IF(Calculation!$C$6='Reference Data'!H$2,Data!L53,0)</f>
        <v>0</v>
      </c>
      <c r="I53" s="25">
        <f>IF(Calculation!$C$6='Reference Data'!I$2,Data!M53,0)</f>
        <v>0</v>
      </c>
      <c r="J53" s="25">
        <f>IF(Calculation!$C$6='Reference Data'!J$2,Data!N53,0)</f>
        <v>0</v>
      </c>
      <c r="K53" s="25">
        <f>IF(Calculation!$C$6='Reference Data'!K$2,Data!O53,0)</f>
        <v>0</v>
      </c>
      <c r="L53" s="25">
        <f>IF(Calculation!$C$6='Reference Data'!L$2,Data!P53,0)</f>
        <v>0</v>
      </c>
      <c r="M53" s="25">
        <f>IF(Calculation!$C$6='Reference Data'!M$2,Data!Q53,0)</f>
        <v>0</v>
      </c>
      <c r="N53" s="25">
        <f>IF(Calculation!$C$6='Reference Data'!N$2,Data!R53,0)</f>
        <v>0</v>
      </c>
      <c r="O53" s="25">
        <f>IF(Calculation!$C$6='Reference Data'!O$2,Data!S53,0)</f>
        <v>0</v>
      </c>
      <c r="P53" s="25">
        <f>IF(Calculation!$C$6='Reference Data'!P$2,Data!T53,0)</f>
        <v>0</v>
      </c>
      <c r="Q53" s="25">
        <f>IF(Calculation!$C$6='Reference Data'!Q$2,Data!U53,0)</f>
        <v>0</v>
      </c>
      <c r="R53" s="30">
        <f t="shared" si="1"/>
        <v>3.2431816210045668</v>
      </c>
      <c r="S53" s="31">
        <f>IF(S$2=Calculation!$D$6,Data!V53,0)</f>
        <v>0</v>
      </c>
      <c r="T53" s="6">
        <f>IF(T$2=Calculation!$D$6,Data!W53,0)</f>
        <v>0</v>
      </c>
      <c r="U53" s="6">
        <f>IF(U$2=Calculation!$D$6,Data!X53,0)</f>
        <v>0</v>
      </c>
      <c r="V53" s="6">
        <f>IF(V$2=Calculation!$D$6,Data!Y53,0)</f>
        <v>0</v>
      </c>
      <c r="W53" s="6">
        <f>IF(W$2=Calculation!$D$6,Data!Z53,0)</f>
        <v>0</v>
      </c>
      <c r="X53" s="6">
        <f>IF(X$2=Calculation!$D$6,Data!AA53,0)</f>
        <v>0</v>
      </c>
      <c r="Y53" s="6">
        <f>IF(Y$2=Calculation!$D$6,Data!AB53,0)</f>
        <v>0</v>
      </c>
      <c r="Z53" s="6">
        <f>IF(Z$2=Calculation!$D$6,Data!AC53,0)</f>
        <v>0</v>
      </c>
      <c r="AA53" s="6">
        <f>IF(AA$2=Calculation!$D$6,Data!AD53,0)</f>
        <v>0</v>
      </c>
      <c r="AB53" s="6">
        <f>IF(AB$2=Calculation!$D$6,Data!AE53,0)</f>
        <v>0</v>
      </c>
      <c r="AC53" s="6">
        <f>IF(AC$2=Calculation!$D$6,Data!AF53,0)</f>
        <v>0</v>
      </c>
      <c r="AD53" s="6">
        <f>IF(AD$2=Calculation!$D$6,Data!AG53,0)</f>
        <v>0</v>
      </c>
      <c r="AE53" s="6">
        <f>IF(AE$2=Calculation!$D$6,Data!AH53,0)</f>
        <v>0</v>
      </c>
      <c r="AF53" s="6">
        <f>IF(AF$2=Calculation!$D$6,Data!AI53,0)</f>
        <v>0</v>
      </c>
      <c r="AG53" s="8">
        <f t="shared" si="2"/>
        <v>0</v>
      </c>
      <c r="AH53" s="31">
        <f>IF(AH$2=Calculation!$E$6,0,0)</f>
        <v>0</v>
      </c>
      <c r="AI53" s="6">
        <f>IF(AI$2=Calculation!$E$6,Data!AJ53,0)</f>
        <v>0</v>
      </c>
      <c r="AJ53" s="6">
        <f>IF(AJ$2=Calculation!$E$6,Data!AK53,0)</f>
        <v>0</v>
      </c>
      <c r="AK53" s="6">
        <f>IF(AK$2=Calculation!$E$6,Data!AL53,0)</f>
        <v>0</v>
      </c>
      <c r="AL53" s="6">
        <f>IF(AL$2=Calculation!$E$6,Data!AM53,0)</f>
        <v>0</v>
      </c>
      <c r="AM53" s="6">
        <f>IF(AM$2=Calculation!$E$6,Data!AN53,0)</f>
        <v>0</v>
      </c>
      <c r="AN53" s="6">
        <f>IF(AN$2=Calculation!$E$6,Data!AO53,0)</f>
        <v>0</v>
      </c>
      <c r="AO53" s="6">
        <f>IF(AO$2=Calculation!$E$6,Data!AP53,0)</f>
        <v>0</v>
      </c>
      <c r="AP53" s="8">
        <f t="shared" si="3"/>
        <v>0</v>
      </c>
      <c r="AQ53" s="31">
        <f>IF(AQ$2=Calculation!$F$6,0,0)</f>
        <v>0</v>
      </c>
      <c r="AR53" s="6">
        <f>IF(AR$2=Calculation!$F$6,Data!AQ53,0)</f>
        <v>0</v>
      </c>
      <c r="AS53" s="6">
        <f>IF(AS$2=Calculation!$F$6,Data!AR53,0)</f>
        <v>0</v>
      </c>
      <c r="AT53" s="6">
        <f>IF(AT$2=Calculation!$F$6,Data!AS53,0)</f>
        <v>0</v>
      </c>
      <c r="AU53" s="6">
        <f>IF(AU$2=Calculation!$F$6,Data!AT53,0)</f>
        <v>0</v>
      </c>
      <c r="AV53" s="6">
        <f>IF(AV$2=Calculation!$F$6,Data!AU53,0)</f>
        <v>0</v>
      </c>
      <c r="AW53" s="6">
        <f>IF(AW$2=Calculation!$F$6,Data!AV53,0)</f>
        <v>0</v>
      </c>
      <c r="AX53" s="6">
        <f>IF(AX$2=Calculation!$F$6,Data!AW53,0)</f>
        <v>0</v>
      </c>
      <c r="AY53" s="8">
        <f t="shared" si="4"/>
        <v>0</v>
      </c>
      <c r="AZ53" s="31">
        <f>IF(AZ$2=Calculation!$G$6,0,0)</f>
        <v>0</v>
      </c>
      <c r="BA53" s="6">
        <f>IF(BA$2=Calculation!$G$6,Data!AX53,0)</f>
        <v>0</v>
      </c>
      <c r="BB53" s="6">
        <f>IF(BB$2=Calculation!$G$6,Data!AY53,0)</f>
        <v>0</v>
      </c>
      <c r="BC53" s="6">
        <f>IF(BC$2=Calculation!$G$6,Data!AZ53,0)</f>
        <v>0</v>
      </c>
      <c r="BD53" s="6">
        <f>IF(BD$2=Calculation!$G$6,Data!BA53,0)</f>
        <v>0</v>
      </c>
      <c r="BE53" s="6">
        <f>IF(BE$2=Calculation!$G$6,Data!BB53,0)</f>
        <v>0</v>
      </c>
      <c r="BF53" s="6">
        <f>IF(BF$2=Calculation!$G$6,Data!BC53,0)</f>
        <v>0</v>
      </c>
      <c r="BG53" s="6">
        <f>IF(BG$2=Calculation!$G$6,Data!BD53,0)</f>
        <v>0</v>
      </c>
      <c r="BH53" s="8">
        <f t="shared" si="5"/>
        <v>0</v>
      </c>
      <c r="BI53" s="119">
        <f>IF(Calculation!$H$6="Yes",Data!BE53,0)</f>
        <v>0</v>
      </c>
      <c r="BJ53" s="31">
        <f>IF(BJ$2=Calculation!$L$4,0,0)</f>
        <v>0</v>
      </c>
      <c r="BK53" s="6">
        <f>IF(BK$2=Calculation!$L$4,Data!BV53,0)</f>
        <v>0</v>
      </c>
      <c r="BL53" s="6">
        <f>IF(BL$2=Calculation!$L$4,Data!BW53,0)</f>
        <v>0</v>
      </c>
      <c r="BM53" s="6">
        <f>IF(BM$2=Calculation!$L$4,Data!BX53,0)</f>
        <v>0</v>
      </c>
      <c r="BN53" s="6">
        <f>IF(BN$2=Calculation!$L$4,Data!BY53,0)</f>
        <v>0</v>
      </c>
      <c r="BO53" s="22">
        <f t="shared" si="6"/>
        <v>0</v>
      </c>
      <c r="BP53" s="25">
        <f>IF(Calculation!$J$6='Reference Data'!BP$2,Data!C53,0)</f>
        <v>0</v>
      </c>
      <c r="BQ53" s="25">
        <f>IF(Calculation!$J$6='Reference Data'!BQ$2,Data!D53,0)</f>
        <v>0</v>
      </c>
      <c r="BR53" s="25">
        <f>IF(Calculation!$J$6='Reference Data'!BR$2,Data!E53,0)</f>
        <v>0</v>
      </c>
      <c r="BS53" s="25">
        <f>IF(Calculation!$J$6='Reference Data'!BS$2,Data!F53,0)</f>
        <v>2.687</v>
      </c>
      <c r="BT53" s="121">
        <f t="shared" si="8"/>
        <v>2.687</v>
      </c>
      <c r="BU53" s="124">
        <f>IF(Calculation!$L$6="Yes",'Reference Data'!BO53*Calculation!$L$5,0)</f>
        <v>0</v>
      </c>
      <c r="BV53" s="124">
        <f>IF(Calculation!$M$6="Yes",IF((Calculation!I57-'Reference Data'!BT53)&gt;0,(Calculation!I57-'Reference Data'!BT53)*Calculation!$M$5,0),0)</f>
        <v>0.13904540525114173</v>
      </c>
      <c r="BW53" s="97">
        <f>IF(Calculation!$K$6="Yes",IF((Calculation!I57)&lt;Calculation!J57,(Calculation!I57-Calculation!J57)*Calculation!$K$5,0),0)</f>
        <v>0</v>
      </c>
      <c r="BX53" s="127">
        <f>IF(Calculation!$N$5='Reference Data'!$BX$2,'Scaling Calculation'!D56,0)</f>
        <v>0</v>
      </c>
      <c r="BY53" s="3">
        <f>IF(Calculation!$N$5='Reference Data'!$BY$2,'Scaling Calculation'!H56,0)</f>
        <v>0</v>
      </c>
      <c r="BZ53" s="22">
        <f>IF(Calculation!$N$6="Yes",SUM('Reference Data'!BX53:BY53),0)</f>
        <v>0</v>
      </c>
      <c r="CA53" s="25"/>
      <c r="CB53" s="25"/>
      <c r="CC53" s="25"/>
      <c r="CD53" s="25"/>
      <c r="CE53" s="25"/>
      <c r="CF53" s="25"/>
      <c r="CG53" s="25"/>
      <c r="CH53" s="25"/>
      <c r="CI53" s="25"/>
      <c r="CJ53" s="25"/>
      <c r="CK53" s="25"/>
      <c r="CL53" s="25"/>
      <c r="CM53" s="25"/>
      <c r="CN53" s="25"/>
      <c r="CO53" s="25"/>
      <c r="CP53" s="25"/>
      <c r="CQ53" s="25" t="e">
        <f>IF(Calculation!#REF!='Reference Data'!CQ$2,Data!G53,0)</f>
        <v>#REF!</v>
      </c>
      <c r="CR53" s="25" t="e">
        <f>IF(Calculation!#REF!='Reference Data'!CR$2,Data!H53,0)</f>
        <v>#REF!</v>
      </c>
      <c r="CS53" s="25" t="e">
        <f>IF(Calculation!#REF!='Reference Data'!CS$2,Data!I53,0)</f>
        <v>#REF!</v>
      </c>
      <c r="CT53" s="25" t="e">
        <f>IF(Calculation!#REF!='Reference Data'!CT$2,Data!J53,0)</f>
        <v>#REF!</v>
      </c>
      <c r="CU53" s="25" t="e">
        <f>IF(Calculation!#REF!='Reference Data'!CU$2,Data!K53,0)</f>
        <v>#REF!</v>
      </c>
      <c r="CV53" s="25" t="e">
        <f>IF(Calculation!#REF!='Reference Data'!CV$2,Data!L53,0)</f>
        <v>#REF!</v>
      </c>
      <c r="CW53" s="25" t="e">
        <f>IF(Calculation!#REF!='Reference Data'!CW$2,Data!M53,0)</f>
        <v>#REF!</v>
      </c>
      <c r="CX53" s="25" t="e">
        <f>IF(Calculation!#REF!='Reference Data'!CX$2,Data!N53,0)</f>
        <v>#REF!</v>
      </c>
      <c r="CY53" s="25" t="e">
        <f>IF(Calculation!#REF!='Reference Data'!CY$2,Data!O53,0)</f>
        <v>#REF!</v>
      </c>
      <c r="CZ53" s="25" t="e">
        <f>IF(Calculation!#REF!='Reference Data'!CZ$2,Data!P53,0)</f>
        <v>#REF!</v>
      </c>
      <c r="DA53" s="25" t="e">
        <f>IF(Calculation!#REF!='Reference Data'!DA$2,Data!Q53,0)</f>
        <v>#REF!</v>
      </c>
      <c r="DB53" s="25" t="e">
        <f>IF(Calculation!#REF!='Reference Data'!DB$2,Data!R53,0)</f>
        <v>#REF!</v>
      </c>
      <c r="DC53" s="25" t="e">
        <f>IF(Calculation!#REF!='Reference Data'!DC$2,Data!S53,0)</f>
        <v>#REF!</v>
      </c>
      <c r="DD53" s="25" t="e">
        <f>IF(Calculation!#REF!='Reference Data'!DD$2,Data!T53,0)</f>
        <v>#REF!</v>
      </c>
      <c r="DE53" s="25" t="e">
        <f>IF(Calculation!#REF!='Reference Data'!DE$2,Data!U53,0)</f>
        <v>#REF!</v>
      </c>
      <c r="DF53" s="30" t="e">
        <f t="shared" si="7"/>
        <v>#REF!</v>
      </c>
    </row>
    <row r="54" spans="1:110" ht="15">
      <c r="A54" s="15">
        <v>10144</v>
      </c>
      <c r="B54" s="48" t="s">
        <v>61</v>
      </c>
      <c r="C54" s="24">
        <f>IF(Calculation!$C$6='Reference Data'!C$2,Data!G54,0)</f>
        <v>0</v>
      </c>
      <c r="D54" s="25">
        <f>IF(Calculation!$C$6='Reference Data'!D$2,Data!H54,0)</f>
        <v>0</v>
      </c>
      <c r="E54" s="25">
        <f>IF(Calculation!$C$6='Reference Data'!E$2,Data!I54,0)</f>
        <v>3.2988320776255713</v>
      </c>
      <c r="F54" s="25">
        <f>IF(Calculation!$C$6='Reference Data'!F$2,Data!J54,0)</f>
        <v>0</v>
      </c>
      <c r="G54" s="25">
        <f>IF(Calculation!$C$6='Reference Data'!G$2,Data!K54,0)</f>
        <v>0</v>
      </c>
      <c r="H54" s="25">
        <f>IF(Calculation!$C$6='Reference Data'!H$2,Data!L54,0)</f>
        <v>0</v>
      </c>
      <c r="I54" s="25">
        <f>IF(Calculation!$C$6='Reference Data'!I$2,Data!M54,0)</f>
        <v>0</v>
      </c>
      <c r="J54" s="25">
        <f>IF(Calculation!$C$6='Reference Data'!J$2,Data!N54,0)</f>
        <v>0</v>
      </c>
      <c r="K54" s="25">
        <f>IF(Calculation!$C$6='Reference Data'!K$2,Data!O54,0)</f>
        <v>0</v>
      </c>
      <c r="L54" s="25">
        <f>IF(Calculation!$C$6='Reference Data'!L$2,Data!P54,0)</f>
        <v>0</v>
      </c>
      <c r="M54" s="25">
        <f>IF(Calculation!$C$6='Reference Data'!M$2,Data!Q54,0)</f>
        <v>0</v>
      </c>
      <c r="N54" s="25">
        <f>IF(Calculation!$C$6='Reference Data'!N$2,Data!R54,0)</f>
        <v>0</v>
      </c>
      <c r="O54" s="25">
        <f>IF(Calculation!$C$6='Reference Data'!O$2,Data!S54,0)</f>
        <v>0</v>
      </c>
      <c r="P54" s="25">
        <f>IF(Calculation!$C$6='Reference Data'!P$2,Data!T54,0)</f>
        <v>0</v>
      </c>
      <c r="Q54" s="25">
        <f>IF(Calculation!$C$6='Reference Data'!Q$2,Data!U54,0)</f>
        <v>0</v>
      </c>
      <c r="R54" s="30">
        <f t="shared" si="1"/>
        <v>3.2988320776255713</v>
      </c>
      <c r="S54" s="31">
        <f>IF(S$2=Calculation!$D$6,Data!V54,0)</f>
        <v>0</v>
      </c>
      <c r="T54" s="6">
        <f>IF(T$2=Calculation!$D$6,Data!W54,0)</f>
        <v>0</v>
      </c>
      <c r="U54" s="6">
        <f>IF(U$2=Calculation!$D$6,Data!X54,0)</f>
        <v>0</v>
      </c>
      <c r="V54" s="6">
        <f>IF(V$2=Calculation!$D$6,Data!Y54,0)</f>
        <v>0</v>
      </c>
      <c r="W54" s="6">
        <f>IF(W$2=Calculation!$D$6,Data!Z54,0)</f>
        <v>0</v>
      </c>
      <c r="X54" s="6">
        <f>IF(X$2=Calculation!$D$6,Data!AA54,0)</f>
        <v>0</v>
      </c>
      <c r="Y54" s="6">
        <f>IF(Y$2=Calculation!$D$6,Data!AB54,0)</f>
        <v>0</v>
      </c>
      <c r="Z54" s="6">
        <f>IF(Z$2=Calculation!$D$6,Data!AC54,0)</f>
        <v>0</v>
      </c>
      <c r="AA54" s="6">
        <f>IF(AA$2=Calculation!$D$6,Data!AD54,0)</f>
        <v>0</v>
      </c>
      <c r="AB54" s="6">
        <f>IF(AB$2=Calculation!$D$6,Data!AE54,0)</f>
        <v>0</v>
      </c>
      <c r="AC54" s="6">
        <f>IF(AC$2=Calculation!$D$6,Data!AF54,0)</f>
        <v>0</v>
      </c>
      <c r="AD54" s="6">
        <f>IF(AD$2=Calculation!$D$6,Data!AG54,0)</f>
        <v>0</v>
      </c>
      <c r="AE54" s="6">
        <f>IF(AE$2=Calculation!$D$6,Data!AH54,0)</f>
        <v>0</v>
      </c>
      <c r="AF54" s="6">
        <f>IF(AF$2=Calculation!$D$6,Data!AI54,0)</f>
        <v>0</v>
      </c>
      <c r="AG54" s="8">
        <f t="shared" si="2"/>
        <v>0</v>
      </c>
      <c r="AH54" s="31">
        <f>IF(AH$2=Calculation!$E$6,0,0)</f>
        <v>0</v>
      </c>
      <c r="AI54" s="6">
        <f>IF(AI$2=Calculation!$E$6,Data!AJ54,0)</f>
        <v>0</v>
      </c>
      <c r="AJ54" s="6">
        <f>IF(AJ$2=Calculation!$E$6,Data!AK54,0)</f>
        <v>0</v>
      </c>
      <c r="AK54" s="6">
        <f>IF(AK$2=Calculation!$E$6,Data!AL54,0)</f>
        <v>0</v>
      </c>
      <c r="AL54" s="6">
        <f>IF(AL$2=Calculation!$E$6,Data!AM54,0)</f>
        <v>0</v>
      </c>
      <c r="AM54" s="6">
        <f>IF(AM$2=Calculation!$E$6,Data!AN54,0)</f>
        <v>0</v>
      </c>
      <c r="AN54" s="6">
        <f>IF(AN$2=Calculation!$E$6,Data!AO54,0)</f>
        <v>0</v>
      </c>
      <c r="AO54" s="6">
        <f>IF(AO$2=Calculation!$E$6,Data!AP54,0)</f>
        <v>0</v>
      </c>
      <c r="AP54" s="8">
        <f t="shared" si="3"/>
        <v>0</v>
      </c>
      <c r="AQ54" s="31">
        <f>IF(AQ$2=Calculation!$F$6,0,0)</f>
        <v>0</v>
      </c>
      <c r="AR54" s="6">
        <f>IF(AR$2=Calculation!$F$6,Data!AQ54,0)</f>
        <v>0</v>
      </c>
      <c r="AS54" s="6">
        <f>IF(AS$2=Calculation!$F$6,Data!AR54,0)</f>
        <v>0</v>
      </c>
      <c r="AT54" s="6">
        <f>IF(AT$2=Calculation!$F$6,Data!AS54,0)</f>
        <v>0</v>
      </c>
      <c r="AU54" s="6">
        <f>IF(AU$2=Calculation!$F$6,Data!AT54,0)</f>
        <v>0</v>
      </c>
      <c r="AV54" s="6">
        <f>IF(AV$2=Calculation!$F$6,Data!AU54,0)</f>
        <v>0</v>
      </c>
      <c r="AW54" s="6">
        <f>IF(AW$2=Calculation!$F$6,Data!AV54,0)</f>
        <v>0</v>
      </c>
      <c r="AX54" s="6">
        <f>IF(AX$2=Calculation!$F$6,Data!AW54,0)</f>
        <v>0</v>
      </c>
      <c r="AY54" s="8">
        <f t="shared" si="4"/>
        <v>0</v>
      </c>
      <c r="AZ54" s="31">
        <f>IF(AZ$2=Calculation!$G$6,0,0)</f>
        <v>0</v>
      </c>
      <c r="BA54" s="6">
        <f>IF(BA$2=Calculation!$G$6,Data!AX54,0)</f>
        <v>0</v>
      </c>
      <c r="BB54" s="6">
        <f>IF(BB$2=Calculation!$G$6,Data!AY54,0)</f>
        <v>0</v>
      </c>
      <c r="BC54" s="6">
        <f>IF(BC$2=Calculation!$G$6,Data!AZ54,0)</f>
        <v>0</v>
      </c>
      <c r="BD54" s="6">
        <f>IF(BD$2=Calculation!$G$6,Data!BA54,0)</f>
        <v>0</v>
      </c>
      <c r="BE54" s="6">
        <f>IF(BE$2=Calculation!$G$6,Data!BB54,0)</f>
        <v>0</v>
      </c>
      <c r="BF54" s="6">
        <f>IF(BF$2=Calculation!$G$6,Data!BC54,0)</f>
        <v>0</v>
      </c>
      <c r="BG54" s="6">
        <f>IF(BG$2=Calculation!$G$6,Data!BD54,0)</f>
        <v>0</v>
      </c>
      <c r="BH54" s="8">
        <f t="shared" si="5"/>
        <v>0</v>
      </c>
      <c r="BI54" s="119">
        <f>IF(Calculation!$H$6="Yes",Data!BE54,0)</f>
        <v>0</v>
      </c>
      <c r="BJ54" s="31">
        <f>IF(BJ$2=Calculation!$L$4,0,0)</f>
        <v>0</v>
      </c>
      <c r="BK54" s="6">
        <f>IF(BK$2=Calculation!$L$4,Data!BV54,0)</f>
        <v>0</v>
      </c>
      <c r="BL54" s="6">
        <f>IF(BL$2=Calculation!$L$4,Data!BW54,0)</f>
        <v>0</v>
      </c>
      <c r="BM54" s="6">
        <f>IF(BM$2=Calculation!$L$4,Data!BX54,0)</f>
        <v>0</v>
      </c>
      <c r="BN54" s="6">
        <f>IF(BN$2=Calculation!$L$4,Data!BY54,0)</f>
        <v>0</v>
      </c>
      <c r="BO54" s="22">
        <f t="shared" si="6"/>
        <v>0</v>
      </c>
      <c r="BP54" s="25">
        <f>IF(Calculation!$J$6='Reference Data'!BP$2,Data!C54,0)</f>
        <v>0</v>
      </c>
      <c r="BQ54" s="25">
        <f>IF(Calculation!$J$6='Reference Data'!BQ$2,Data!D54,0)</f>
        <v>0</v>
      </c>
      <c r="BR54" s="25">
        <f>IF(Calculation!$J$6='Reference Data'!BR$2,Data!E54,0)</f>
        <v>0</v>
      </c>
      <c r="BS54" s="25">
        <f>IF(Calculation!$J$6='Reference Data'!BS$2,Data!F54,0)</f>
        <v>3.368</v>
      </c>
      <c r="BT54" s="121">
        <f t="shared" si="8"/>
        <v>3.368</v>
      </c>
      <c r="BU54" s="124">
        <f>IF(Calculation!$L$6="Yes",'Reference Data'!BO54*Calculation!$L$5,0)</f>
        <v>0</v>
      </c>
      <c r="BV54" s="124">
        <f>IF(Calculation!$M$6="Yes",IF((Calculation!I58-'Reference Data'!BT54)&gt;0,(Calculation!I58-'Reference Data'!BT54)*Calculation!$M$5,0),0)</f>
        <v>0</v>
      </c>
      <c r="BW54" s="97">
        <f>IF(Calculation!$K$6="Yes",IF((Calculation!I58)&lt;Calculation!J58,(Calculation!I58-Calculation!J58)*Calculation!$K$5,0),0)</f>
        <v>-0.06916792237442859</v>
      </c>
      <c r="BX54" s="127">
        <f>IF(Calculation!$N$5='Reference Data'!$BX$2,'Scaling Calculation'!D57,0)</f>
        <v>0</v>
      </c>
      <c r="BY54" s="3">
        <f>IF(Calculation!$N$5='Reference Data'!$BY$2,'Scaling Calculation'!H57,0)</f>
        <v>0</v>
      </c>
      <c r="BZ54" s="22">
        <f>IF(Calculation!$N$6="Yes",SUM('Reference Data'!BX54:BY54),0)</f>
        <v>0</v>
      </c>
      <c r="CA54" s="25"/>
      <c r="CB54" s="25"/>
      <c r="CC54" s="25"/>
      <c r="CD54" s="25"/>
      <c r="CE54" s="25"/>
      <c r="CF54" s="25"/>
      <c r="CG54" s="25"/>
      <c r="CH54" s="25"/>
      <c r="CI54" s="25"/>
      <c r="CJ54" s="25"/>
      <c r="CK54" s="25"/>
      <c r="CL54" s="25"/>
      <c r="CM54" s="25"/>
      <c r="CN54" s="25"/>
      <c r="CO54" s="25"/>
      <c r="CP54" s="25"/>
      <c r="CQ54" s="25" t="e">
        <f>IF(Calculation!#REF!='Reference Data'!CQ$2,Data!G54,0)</f>
        <v>#REF!</v>
      </c>
      <c r="CR54" s="25" t="e">
        <f>IF(Calculation!#REF!='Reference Data'!CR$2,Data!H54,0)</f>
        <v>#REF!</v>
      </c>
      <c r="CS54" s="25" t="e">
        <f>IF(Calculation!#REF!='Reference Data'!CS$2,Data!I54,0)</f>
        <v>#REF!</v>
      </c>
      <c r="CT54" s="25" t="e">
        <f>IF(Calculation!#REF!='Reference Data'!CT$2,Data!J54,0)</f>
        <v>#REF!</v>
      </c>
      <c r="CU54" s="25" t="e">
        <f>IF(Calculation!#REF!='Reference Data'!CU$2,Data!K54,0)</f>
        <v>#REF!</v>
      </c>
      <c r="CV54" s="25" t="e">
        <f>IF(Calculation!#REF!='Reference Data'!CV$2,Data!L54,0)</f>
        <v>#REF!</v>
      </c>
      <c r="CW54" s="25" t="e">
        <f>IF(Calculation!#REF!='Reference Data'!CW$2,Data!M54,0)</f>
        <v>#REF!</v>
      </c>
      <c r="CX54" s="25" t="e">
        <f>IF(Calculation!#REF!='Reference Data'!CX$2,Data!N54,0)</f>
        <v>#REF!</v>
      </c>
      <c r="CY54" s="25" t="e">
        <f>IF(Calculation!#REF!='Reference Data'!CY$2,Data!O54,0)</f>
        <v>#REF!</v>
      </c>
      <c r="CZ54" s="25" t="e">
        <f>IF(Calculation!#REF!='Reference Data'!CZ$2,Data!P54,0)</f>
        <v>#REF!</v>
      </c>
      <c r="DA54" s="25" t="e">
        <f>IF(Calculation!#REF!='Reference Data'!DA$2,Data!Q54,0)</f>
        <v>#REF!</v>
      </c>
      <c r="DB54" s="25" t="e">
        <f>IF(Calculation!#REF!='Reference Data'!DB$2,Data!R54,0)</f>
        <v>#REF!</v>
      </c>
      <c r="DC54" s="25" t="e">
        <f>IF(Calculation!#REF!='Reference Data'!DC$2,Data!S54,0)</f>
        <v>#REF!</v>
      </c>
      <c r="DD54" s="25" t="e">
        <f>IF(Calculation!#REF!='Reference Data'!DD$2,Data!T54,0)</f>
        <v>#REF!</v>
      </c>
      <c r="DE54" s="25" t="e">
        <f>IF(Calculation!#REF!='Reference Data'!DE$2,Data!U54,0)</f>
        <v>#REF!</v>
      </c>
      <c r="DF54" s="30" t="e">
        <f t="shared" si="7"/>
        <v>#REF!</v>
      </c>
    </row>
    <row r="55" spans="1:110" ht="15">
      <c r="A55" s="15">
        <v>10156</v>
      </c>
      <c r="B55" s="48" t="s">
        <v>62</v>
      </c>
      <c r="C55" s="24">
        <f>IF(Calculation!$C$6='Reference Data'!C$2,Data!G55,0)</f>
        <v>0</v>
      </c>
      <c r="D55" s="25">
        <f>IF(Calculation!$C$6='Reference Data'!D$2,Data!H55,0)</f>
        <v>0</v>
      </c>
      <c r="E55" s="25">
        <f>IF(Calculation!$C$6='Reference Data'!E$2,Data!I55,0)</f>
        <v>32.59966974885845</v>
      </c>
      <c r="F55" s="25">
        <f>IF(Calculation!$C$6='Reference Data'!F$2,Data!J55,0)</f>
        <v>0</v>
      </c>
      <c r="G55" s="25">
        <f>IF(Calculation!$C$6='Reference Data'!G$2,Data!K55,0)</f>
        <v>0</v>
      </c>
      <c r="H55" s="25">
        <f>IF(Calculation!$C$6='Reference Data'!H$2,Data!L55,0)</f>
        <v>0</v>
      </c>
      <c r="I55" s="25">
        <f>IF(Calculation!$C$6='Reference Data'!I$2,Data!M55,0)</f>
        <v>0</v>
      </c>
      <c r="J55" s="25">
        <f>IF(Calculation!$C$6='Reference Data'!J$2,Data!N55,0)</f>
        <v>0</v>
      </c>
      <c r="K55" s="25">
        <f>IF(Calculation!$C$6='Reference Data'!K$2,Data!O55,0)</f>
        <v>0</v>
      </c>
      <c r="L55" s="25">
        <f>IF(Calculation!$C$6='Reference Data'!L$2,Data!P55,0)</f>
        <v>0</v>
      </c>
      <c r="M55" s="25">
        <f>IF(Calculation!$C$6='Reference Data'!M$2,Data!Q55,0)</f>
        <v>0</v>
      </c>
      <c r="N55" s="25">
        <f>IF(Calculation!$C$6='Reference Data'!N$2,Data!R55,0)</f>
        <v>0</v>
      </c>
      <c r="O55" s="25">
        <f>IF(Calculation!$C$6='Reference Data'!O$2,Data!S55,0)</f>
        <v>0</v>
      </c>
      <c r="P55" s="25">
        <f>IF(Calculation!$C$6='Reference Data'!P$2,Data!T55,0)</f>
        <v>0</v>
      </c>
      <c r="Q55" s="25">
        <f>IF(Calculation!$C$6='Reference Data'!Q$2,Data!U55,0)</f>
        <v>0</v>
      </c>
      <c r="R55" s="30">
        <f t="shared" si="1"/>
        <v>32.59966974885845</v>
      </c>
      <c r="S55" s="31">
        <f>IF(S$2=Calculation!$D$6,Data!V55,0)</f>
        <v>0</v>
      </c>
      <c r="T55" s="6">
        <f>IF(T$2=Calculation!$D$6,Data!W55,0)</f>
        <v>0</v>
      </c>
      <c r="U55" s="6">
        <f>IF(U$2=Calculation!$D$6,Data!X55,0)</f>
        <v>0</v>
      </c>
      <c r="V55" s="6">
        <f>IF(V$2=Calculation!$D$6,Data!Y55,0)</f>
        <v>0</v>
      </c>
      <c r="W55" s="6">
        <f>IF(W$2=Calculation!$D$6,Data!Z55,0)</f>
        <v>0</v>
      </c>
      <c r="X55" s="6">
        <f>IF(X$2=Calculation!$D$6,Data!AA55,0)</f>
        <v>0</v>
      </c>
      <c r="Y55" s="6">
        <f>IF(Y$2=Calculation!$D$6,Data!AB55,0)</f>
        <v>0</v>
      </c>
      <c r="Z55" s="6">
        <f>IF(Z$2=Calculation!$D$6,Data!AC55,0)</f>
        <v>0</v>
      </c>
      <c r="AA55" s="6">
        <f>IF(AA$2=Calculation!$D$6,Data!AD55,0)</f>
        <v>0</v>
      </c>
      <c r="AB55" s="6">
        <f>IF(AB$2=Calculation!$D$6,Data!AE55,0)</f>
        <v>0</v>
      </c>
      <c r="AC55" s="6">
        <f>IF(AC$2=Calculation!$D$6,Data!AF55,0)</f>
        <v>0</v>
      </c>
      <c r="AD55" s="6">
        <f>IF(AD$2=Calculation!$D$6,Data!AG55,0)</f>
        <v>0</v>
      </c>
      <c r="AE55" s="6">
        <f>IF(AE$2=Calculation!$D$6,Data!AH55,0)</f>
        <v>0</v>
      </c>
      <c r="AF55" s="6">
        <f>IF(AF$2=Calculation!$D$6,Data!AI55,0)</f>
        <v>0</v>
      </c>
      <c r="AG55" s="8">
        <f t="shared" si="2"/>
        <v>0</v>
      </c>
      <c r="AH55" s="31">
        <f>IF(AH$2=Calculation!$E$6,0,0)</f>
        <v>0</v>
      </c>
      <c r="AI55" s="6">
        <f>IF(AI$2=Calculation!$E$6,Data!AJ55,0)</f>
        <v>0</v>
      </c>
      <c r="AJ55" s="6">
        <f>IF(AJ$2=Calculation!$E$6,Data!AK55,0)</f>
        <v>0</v>
      </c>
      <c r="AK55" s="6">
        <f>IF(AK$2=Calculation!$E$6,Data!AL55,0)</f>
        <v>0</v>
      </c>
      <c r="AL55" s="6">
        <f>IF(AL$2=Calculation!$E$6,Data!AM55,0)</f>
        <v>0</v>
      </c>
      <c r="AM55" s="6">
        <f>IF(AM$2=Calculation!$E$6,Data!AN55,0)</f>
        <v>0</v>
      </c>
      <c r="AN55" s="6">
        <f>IF(AN$2=Calculation!$E$6,Data!AO55,0)</f>
        <v>0</v>
      </c>
      <c r="AO55" s="6">
        <f>IF(AO$2=Calculation!$E$6,Data!AP55,0)</f>
        <v>0</v>
      </c>
      <c r="AP55" s="8">
        <f t="shared" si="3"/>
        <v>0</v>
      </c>
      <c r="AQ55" s="31">
        <f>IF(AQ$2=Calculation!$F$6,0,0)</f>
        <v>0</v>
      </c>
      <c r="AR55" s="6">
        <f>IF(AR$2=Calculation!$F$6,Data!AQ55,0)</f>
        <v>0</v>
      </c>
      <c r="AS55" s="6">
        <f>IF(AS$2=Calculation!$F$6,Data!AR55,0)</f>
        <v>0</v>
      </c>
      <c r="AT55" s="6">
        <f>IF(AT$2=Calculation!$F$6,Data!AS55,0)</f>
        <v>0</v>
      </c>
      <c r="AU55" s="6">
        <f>IF(AU$2=Calculation!$F$6,Data!AT55,0)</f>
        <v>0</v>
      </c>
      <c r="AV55" s="6">
        <f>IF(AV$2=Calculation!$F$6,Data!AU55,0)</f>
        <v>0</v>
      </c>
      <c r="AW55" s="6">
        <f>IF(AW$2=Calculation!$F$6,Data!AV55,0)</f>
        <v>0</v>
      </c>
      <c r="AX55" s="6">
        <f>IF(AX$2=Calculation!$F$6,Data!AW55,0)</f>
        <v>0</v>
      </c>
      <c r="AY55" s="8">
        <f t="shared" si="4"/>
        <v>0</v>
      </c>
      <c r="AZ55" s="31">
        <f>IF(AZ$2=Calculation!$G$6,0,0)</f>
        <v>0</v>
      </c>
      <c r="BA55" s="6">
        <f>IF(BA$2=Calculation!$G$6,Data!AX55,0)</f>
        <v>0</v>
      </c>
      <c r="BB55" s="6">
        <f>IF(BB$2=Calculation!$G$6,Data!AY55,0)</f>
        <v>0</v>
      </c>
      <c r="BC55" s="6">
        <f>IF(BC$2=Calculation!$G$6,Data!AZ55,0)</f>
        <v>0</v>
      </c>
      <c r="BD55" s="6">
        <f>IF(BD$2=Calculation!$G$6,Data!BA55,0)</f>
        <v>0</v>
      </c>
      <c r="BE55" s="6">
        <f>IF(BE$2=Calculation!$G$6,Data!BB55,0)</f>
        <v>0</v>
      </c>
      <c r="BF55" s="6">
        <f>IF(BF$2=Calculation!$G$6,Data!BC55,0)</f>
        <v>0</v>
      </c>
      <c r="BG55" s="6">
        <f>IF(BG$2=Calculation!$G$6,Data!BD55,0)</f>
        <v>0</v>
      </c>
      <c r="BH55" s="8">
        <f t="shared" si="5"/>
        <v>0</v>
      </c>
      <c r="BI55" s="119">
        <f>IF(Calculation!$H$6="Yes",Data!BE55,0)</f>
        <v>0</v>
      </c>
      <c r="BJ55" s="31">
        <f>IF(BJ$2=Calculation!$L$4,0,0)</f>
        <v>0</v>
      </c>
      <c r="BK55" s="6">
        <f>IF(BK$2=Calculation!$L$4,Data!BV55,0)</f>
        <v>0</v>
      </c>
      <c r="BL55" s="6">
        <f>IF(BL$2=Calculation!$L$4,Data!BW55,0)</f>
        <v>0.006</v>
      </c>
      <c r="BM55" s="6">
        <f>IF(BM$2=Calculation!$L$4,Data!BX55,0)</f>
        <v>0</v>
      </c>
      <c r="BN55" s="6">
        <f>IF(BN$2=Calculation!$L$4,Data!BY55,0)</f>
        <v>0</v>
      </c>
      <c r="BO55" s="22">
        <f t="shared" si="6"/>
        <v>0.006</v>
      </c>
      <c r="BP55" s="25">
        <f>IF(Calculation!$J$6='Reference Data'!BP$2,Data!C55,0)</f>
        <v>0</v>
      </c>
      <c r="BQ55" s="25">
        <f>IF(Calculation!$J$6='Reference Data'!BQ$2,Data!D55,0)</f>
        <v>0</v>
      </c>
      <c r="BR55" s="25">
        <f>IF(Calculation!$J$6='Reference Data'!BR$2,Data!E55,0)</f>
        <v>0</v>
      </c>
      <c r="BS55" s="25">
        <f>IF(Calculation!$J$6='Reference Data'!BS$2,Data!F55,0)</f>
        <v>32.238</v>
      </c>
      <c r="BT55" s="121">
        <f t="shared" si="8"/>
        <v>32.238</v>
      </c>
      <c r="BU55" s="124">
        <f>IF(Calculation!$L$6="Yes",'Reference Data'!BO55*Calculation!$L$5,0)</f>
        <v>0.003</v>
      </c>
      <c r="BV55" s="124">
        <f>IF(Calculation!$M$6="Yes",IF((Calculation!I59-'Reference Data'!BT55)&gt;0,(Calculation!I59-'Reference Data'!BT55)*Calculation!$M$5,0),0)</f>
        <v>0.09041743721461337</v>
      </c>
      <c r="BW55" s="97">
        <f>IF(Calculation!$K$6="Yes",IF((Calculation!I59)&lt;Calculation!J59,(Calculation!I59-Calculation!J59)*Calculation!$K$5,0),0)</f>
        <v>0</v>
      </c>
      <c r="BX55" s="127">
        <f>IF(Calculation!$N$5='Reference Data'!$BX$2,'Scaling Calculation'!D58,0)</f>
        <v>0</v>
      </c>
      <c r="BY55" s="3">
        <f>IF(Calculation!$N$5='Reference Data'!$BY$2,'Scaling Calculation'!H58,0)</f>
        <v>0</v>
      </c>
      <c r="BZ55" s="22">
        <f>IF(Calculation!$N$6="Yes",SUM('Reference Data'!BX55:BY55),0)</f>
        <v>0</v>
      </c>
      <c r="CA55" s="25"/>
      <c r="CB55" s="25"/>
      <c r="CC55" s="25"/>
      <c r="CD55" s="25"/>
      <c r="CE55" s="25"/>
      <c r="CF55" s="25"/>
      <c r="CG55" s="25"/>
      <c r="CH55" s="25"/>
      <c r="CI55" s="25"/>
      <c r="CJ55" s="25"/>
      <c r="CK55" s="25"/>
      <c r="CL55" s="25"/>
      <c r="CM55" s="25"/>
      <c r="CN55" s="25"/>
      <c r="CO55" s="25"/>
      <c r="CP55" s="25"/>
      <c r="CQ55" s="25" t="e">
        <f>IF(Calculation!#REF!='Reference Data'!CQ$2,Data!G55,0)</f>
        <v>#REF!</v>
      </c>
      <c r="CR55" s="25" t="e">
        <f>IF(Calculation!#REF!='Reference Data'!CR$2,Data!H55,0)</f>
        <v>#REF!</v>
      </c>
      <c r="CS55" s="25" t="e">
        <f>IF(Calculation!#REF!='Reference Data'!CS$2,Data!I55,0)</f>
        <v>#REF!</v>
      </c>
      <c r="CT55" s="25" t="e">
        <f>IF(Calculation!#REF!='Reference Data'!CT$2,Data!J55,0)</f>
        <v>#REF!</v>
      </c>
      <c r="CU55" s="25" t="e">
        <f>IF(Calculation!#REF!='Reference Data'!CU$2,Data!K55,0)</f>
        <v>#REF!</v>
      </c>
      <c r="CV55" s="25" t="e">
        <f>IF(Calculation!#REF!='Reference Data'!CV$2,Data!L55,0)</f>
        <v>#REF!</v>
      </c>
      <c r="CW55" s="25" t="e">
        <f>IF(Calculation!#REF!='Reference Data'!CW$2,Data!M55,0)</f>
        <v>#REF!</v>
      </c>
      <c r="CX55" s="25" t="e">
        <f>IF(Calculation!#REF!='Reference Data'!CX$2,Data!N55,0)</f>
        <v>#REF!</v>
      </c>
      <c r="CY55" s="25" t="e">
        <f>IF(Calculation!#REF!='Reference Data'!CY$2,Data!O55,0)</f>
        <v>#REF!</v>
      </c>
      <c r="CZ55" s="25" t="e">
        <f>IF(Calculation!#REF!='Reference Data'!CZ$2,Data!P55,0)</f>
        <v>#REF!</v>
      </c>
      <c r="DA55" s="25" t="e">
        <f>IF(Calculation!#REF!='Reference Data'!DA$2,Data!Q55,0)</f>
        <v>#REF!</v>
      </c>
      <c r="DB55" s="25" t="e">
        <f>IF(Calculation!#REF!='Reference Data'!DB$2,Data!R55,0)</f>
        <v>#REF!</v>
      </c>
      <c r="DC55" s="25" t="e">
        <f>IF(Calculation!#REF!='Reference Data'!DC$2,Data!S55,0)</f>
        <v>#REF!</v>
      </c>
      <c r="DD55" s="25" t="e">
        <f>IF(Calculation!#REF!='Reference Data'!DD$2,Data!T55,0)</f>
        <v>#REF!</v>
      </c>
      <c r="DE55" s="25" t="e">
        <f>IF(Calculation!#REF!='Reference Data'!DE$2,Data!U55,0)</f>
        <v>#REF!</v>
      </c>
      <c r="DF55" s="30" t="e">
        <f t="shared" si="7"/>
        <v>#REF!</v>
      </c>
    </row>
    <row r="56" spans="1:110" ht="15">
      <c r="A56" s="15">
        <v>10157</v>
      </c>
      <c r="B56" s="48" t="s">
        <v>63</v>
      </c>
      <c r="C56" s="24">
        <f>IF(Calculation!$C$6='Reference Data'!C$2,Data!G56,0)</f>
        <v>0</v>
      </c>
      <c r="D56" s="25">
        <f>IF(Calculation!$C$6='Reference Data'!D$2,Data!H56,0)</f>
        <v>0</v>
      </c>
      <c r="E56" s="25">
        <f>IF(Calculation!$C$6='Reference Data'!E$2,Data!I56,0)</f>
        <v>91.30053915525116</v>
      </c>
      <c r="F56" s="25">
        <f>IF(Calculation!$C$6='Reference Data'!F$2,Data!J56,0)</f>
        <v>0</v>
      </c>
      <c r="G56" s="25">
        <f>IF(Calculation!$C$6='Reference Data'!G$2,Data!K56,0)</f>
        <v>0</v>
      </c>
      <c r="H56" s="25">
        <f>IF(Calculation!$C$6='Reference Data'!H$2,Data!L56,0)</f>
        <v>0</v>
      </c>
      <c r="I56" s="25">
        <f>IF(Calculation!$C$6='Reference Data'!I$2,Data!M56,0)</f>
        <v>0</v>
      </c>
      <c r="J56" s="25">
        <f>IF(Calculation!$C$6='Reference Data'!J$2,Data!N56,0)</f>
        <v>0</v>
      </c>
      <c r="K56" s="25">
        <f>IF(Calculation!$C$6='Reference Data'!K$2,Data!O56,0)</f>
        <v>0</v>
      </c>
      <c r="L56" s="25">
        <f>IF(Calculation!$C$6='Reference Data'!L$2,Data!P56,0)</f>
        <v>0</v>
      </c>
      <c r="M56" s="25">
        <f>IF(Calculation!$C$6='Reference Data'!M$2,Data!Q56,0)</f>
        <v>0</v>
      </c>
      <c r="N56" s="25">
        <f>IF(Calculation!$C$6='Reference Data'!N$2,Data!R56,0)</f>
        <v>0</v>
      </c>
      <c r="O56" s="25">
        <f>IF(Calculation!$C$6='Reference Data'!O$2,Data!S56,0)</f>
        <v>0</v>
      </c>
      <c r="P56" s="25">
        <f>IF(Calculation!$C$6='Reference Data'!P$2,Data!T56,0)</f>
        <v>0</v>
      </c>
      <c r="Q56" s="25">
        <f>IF(Calculation!$C$6='Reference Data'!Q$2,Data!U56,0)</f>
        <v>0</v>
      </c>
      <c r="R56" s="30">
        <f t="shared" si="1"/>
        <v>91.30053915525116</v>
      </c>
      <c r="S56" s="31">
        <f>IF(S$2=Calculation!$D$6,Data!V56,0)</f>
        <v>0</v>
      </c>
      <c r="T56" s="6">
        <f>IF(T$2=Calculation!$D$6,Data!W56,0)</f>
        <v>38.466880136986305</v>
      </c>
      <c r="U56" s="6">
        <f>IF(U$2=Calculation!$D$6,Data!X56,0)</f>
        <v>0</v>
      </c>
      <c r="V56" s="6">
        <f>IF(V$2=Calculation!$D$6,Data!Y56,0)</f>
        <v>0</v>
      </c>
      <c r="W56" s="6">
        <f>IF(W$2=Calculation!$D$6,Data!Z56,0)</f>
        <v>0</v>
      </c>
      <c r="X56" s="6">
        <f>IF(X$2=Calculation!$D$6,Data!AA56,0)</f>
        <v>0</v>
      </c>
      <c r="Y56" s="6">
        <f>IF(Y$2=Calculation!$D$6,Data!AB56,0)</f>
        <v>0</v>
      </c>
      <c r="Z56" s="6">
        <f>IF(Z$2=Calculation!$D$6,Data!AC56,0)</f>
        <v>0</v>
      </c>
      <c r="AA56" s="6">
        <f>IF(AA$2=Calculation!$D$6,Data!AD56,0)</f>
        <v>0</v>
      </c>
      <c r="AB56" s="6">
        <f>IF(AB$2=Calculation!$D$6,Data!AE56,0)</f>
        <v>0</v>
      </c>
      <c r="AC56" s="6">
        <f>IF(AC$2=Calculation!$D$6,Data!AF56,0)</f>
        <v>0</v>
      </c>
      <c r="AD56" s="6">
        <f>IF(AD$2=Calculation!$D$6,Data!AG56,0)</f>
        <v>0</v>
      </c>
      <c r="AE56" s="6">
        <f>IF(AE$2=Calculation!$D$6,Data!AH56,0)</f>
        <v>0</v>
      </c>
      <c r="AF56" s="6">
        <f>IF(AF$2=Calculation!$D$6,Data!AI56,0)</f>
        <v>0</v>
      </c>
      <c r="AG56" s="8">
        <f t="shared" si="2"/>
        <v>38.466880136986305</v>
      </c>
      <c r="AH56" s="31">
        <f>IF(AH$2=Calculation!$E$6,0,0)</f>
        <v>0</v>
      </c>
      <c r="AI56" s="6">
        <f>IF(AI$2=Calculation!$E$6,Data!AJ56,0)</f>
        <v>0</v>
      </c>
      <c r="AJ56" s="6">
        <f>IF(AJ$2=Calculation!$E$6,Data!AK56,0)</f>
        <v>2.5490867579908674</v>
      </c>
      <c r="AK56" s="6">
        <f>IF(AK$2=Calculation!$E$6,Data!AL56,0)</f>
        <v>0</v>
      </c>
      <c r="AL56" s="6">
        <f>IF(AL$2=Calculation!$E$6,Data!AM56,0)</f>
        <v>0</v>
      </c>
      <c r="AM56" s="6">
        <f>IF(AM$2=Calculation!$E$6,Data!AN56,0)</f>
        <v>0</v>
      </c>
      <c r="AN56" s="6">
        <f>IF(AN$2=Calculation!$E$6,Data!AO56,0)</f>
        <v>0</v>
      </c>
      <c r="AO56" s="6">
        <f>IF(AO$2=Calculation!$E$6,Data!AP56,0)</f>
        <v>0</v>
      </c>
      <c r="AP56" s="8">
        <f t="shared" si="3"/>
        <v>2.5490867579908674</v>
      </c>
      <c r="AQ56" s="31">
        <f>IF(AQ$2=Calculation!$F$6,0,0)</f>
        <v>0</v>
      </c>
      <c r="AR56" s="6">
        <f>IF(AR$2=Calculation!$F$6,Data!AQ56,0)</f>
        <v>0</v>
      </c>
      <c r="AS56" s="6">
        <f>IF(AS$2=Calculation!$F$6,Data!AR56,0)</f>
        <v>0</v>
      </c>
      <c r="AT56" s="6">
        <f>IF(AT$2=Calculation!$F$6,Data!AS56,0)</f>
        <v>0</v>
      </c>
      <c r="AU56" s="6">
        <f>IF(AU$2=Calculation!$F$6,Data!AT56,0)</f>
        <v>0</v>
      </c>
      <c r="AV56" s="6">
        <f>IF(AV$2=Calculation!$F$6,Data!AU56,0)</f>
        <v>0</v>
      </c>
      <c r="AW56" s="6">
        <f>IF(AW$2=Calculation!$F$6,Data!AV56,0)</f>
        <v>0</v>
      </c>
      <c r="AX56" s="6">
        <f>IF(AX$2=Calculation!$F$6,Data!AW56,0)</f>
        <v>0</v>
      </c>
      <c r="AY56" s="8">
        <f t="shared" si="4"/>
        <v>0</v>
      </c>
      <c r="AZ56" s="31">
        <f>IF(AZ$2=Calculation!$G$6,0,0)</f>
        <v>0</v>
      </c>
      <c r="BA56" s="6">
        <f>IF(BA$2=Calculation!$G$6,Data!AX56,0)</f>
        <v>0</v>
      </c>
      <c r="BB56" s="6">
        <f>IF(BB$2=Calculation!$G$6,Data!AY56,0)</f>
        <v>0</v>
      </c>
      <c r="BC56" s="6">
        <f>IF(BC$2=Calculation!$G$6,Data!AZ56,0)</f>
        <v>0</v>
      </c>
      <c r="BD56" s="6">
        <f>IF(BD$2=Calculation!$G$6,Data!BA56,0)</f>
        <v>0</v>
      </c>
      <c r="BE56" s="6">
        <f>IF(BE$2=Calculation!$G$6,Data!BB56,0)</f>
        <v>0</v>
      </c>
      <c r="BF56" s="6">
        <f>IF(BF$2=Calculation!$G$6,Data!BC56,0)</f>
        <v>0</v>
      </c>
      <c r="BG56" s="6">
        <f>IF(BG$2=Calculation!$G$6,Data!BD56,0)</f>
        <v>0</v>
      </c>
      <c r="BH56" s="8">
        <f t="shared" si="5"/>
        <v>0</v>
      </c>
      <c r="BI56" s="119">
        <f>IF(Calculation!$H$6="Yes",Data!BE56,0)</f>
        <v>0</v>
      </c>
      <c r="BJ56" s="31">
        <f>IF(BJ$2=Calculation!$L$4,0,0)</f>
        <v>0</v>
      </c>
      <c r="BK56" s="6">
        <f>IF(BK$2=Calculation!$L$4,Data!BV56,0)</f>
        <v>0</v>
      </c>
      <c r="BL56" s="6">
        <f>IF(BL$2=Calculation!$L$4,Data!BW56,0)</f>
        <v>0.5865</v>
      </c>
      <c r="BM56" s="6">
        <f>IF(BM$2=Calculation!$L$4,Data!BX56,0)</f>
        <v>0</v>
      </c>
      <c r="BN56" s="6">
        <f>IF(BN$2=Calculation!$L$4,Data!BY56,0)</f>
        <v>0</v>
      </c>
      <c r="BO56" s="22">
        <f t="shared" si="6"/>
        <v>0.5865</v>
      </c>
      <c r="BP56" s="25">
        <f>IF(Calculation!$J$6='Reference Data'!BP$2,Data!C56,0)</f>
        <v>0</v>
      </c>
      <c r="BQ56" s="25">
        <f>IF(Calculation!$J$6='Reference Data'!BQ$2,Data!D56,0)</f>
        <v>0</v>
      </c>
      <c r="BR56" s="25">
        <f>IF(Calculation!$J$6='Reference Data'!BR$2,Data!E56,0)</f>
        <v>0</v>
      </c>
      <c r="BS56" s="25">
        <f>IF(Calculation!$J$6='Reference Data'!BS$2,Data!F56,0)</f>
        <v>49.958</v>
      </c>
      <c r="BT56" s="121">
        <f t="shared" si="8"/>
        <v>49.958</v>
      </c>
      <c r="BU56" s="124">
        <f>IF(Calculation!$L$6="Yes",'Reference Data'!BO56*Calculation!$L$5,0)</f>
        <v>0.29325</v>
      </c>
      <c r="BV56" s="124">
        <f>IF(Calculation!$M$6="Yes",IF((Calculation!I60-'Reference Data'!BT56)&gt;0,(Calculation!I60-'Reference Data'!BT56)*Calculation!$M$5,0),0)</f>
        <v>0.08164306506849783</v>
      </c>
      <c r="BW56" s="97">
        <f>IF(Calculation!$K$6="Yes",IF((Calculation!I60)&lt;Calculation!J60,(Calculation!I60-Calculation!J60)*Calculation!$K$5,0),0)</f>
        <v>0</v>
      </c>
      <c r="BX56" s="127">
        <f>IF(Calculation!$N$5='Reference Data'!$BX$2,'Scaling Calculation'!D59,0)</f>
        <v>0</v>
      </c>
      <c r="BY56" s="3">
        <f>IF(Calculation!$N$5='Reference Data'!$BY$2,'Scaling Calculation'!H59,0)</f>
        <v>0</v>
      </c>
      <c r="BZ56" s="22">
        <f>IF(Calculation!$N$6="Yes",SUM('Reference Data'!BX56:BY56),0)</f>
        <v>0</v>
      </c>
      <c r="CA56" s="25"/>
      <c r="CB56" s="25"/>
      <c r="CC56" s="25"/>
      <c r="CD56" s="25"/>
      <c r="CE56" s="25"/>
      <c r="CF56" s="25"/>
      <c r="CG56" s="25"/>
      <c r="CH56" s="25"/>
      <c r="CI56" s="25"/>
      <c r="CJ56" s="25"/>
      <c r="CK56" s="25"/>
      <c r="CL56" s="25"/>
      <c r="CM56" s="25"/>
      <c r="CN56" s="25"/>
      <c r="CO56" s="25"/>
      <c r="CP56" s="25"/>
      <c r="CQ56" s="25" t="e">
        <f>IF(Calculation!#REF!='Reference Data'!CQ$2,Data!G56,0)</f>
        <v>#REF!</v>
      </c>
      <c r="CR56" s="25" t="e">
        <f>IF(Calculation!#REF!='Reference Data'!CR$2,Data!H56,0)</f>
        <v>#REF!</v>
      </c>
      <c r="CS56" s="25" t="e">
        <f>IF(Calculation!#REF!='Reference Data'!CS$2,Data!I56,0)</f>
        <v>#REF!</v>
      </c>
      <c r="CT56" s="25" t="e">
        <f>IF(Calculation!#REF!='Reference Data'!CT$2,Data!J56,0)</f>
        <v>#REF!</v>
      </c>
      <c r="CU56" s="25" t="e">
        <f>IF(Calculation!#REF!='Reference Data'!CU$2,Data!K56,0)</f>
        <v>#REF!</v>
      </c>
      <c r="CV56" s="25" t="e">
        <f>IF(Calculation!#REF!='Reference Data'!CV$2,Data!L56,0)</f>
        <v>#REF!</v>
      </c>
      <c r="CW56" s="25" t="e">
        <f>IF(Calculation!#REF!='Reference Data'!CW$2,Data!M56,0)</f>
        <v>#REF!</v>
      </c>
      <c r="CX56" s="25" t="e">
        <f>IF(Calculation!#REF!='Reference Data'!CX$2,Data!N56,0)</f>
        <v>#REF!</v>
      </c>
      <c r="CY56" s="25" t="e">
        <f>IF(Calculation!#REF!='Reference Data'!CY$2,Data!O56,0)</f>
        <v>#REF!</v>
      </c>
      <c r="CZ56" s="25" t="e">
        <f>IF(Calculation!#REF!='Reference Data'!CZ$2,Data!P56,0)</f>
        <v>#REF!</v>
      </c>
      <c r="DA56" s="25" t="e">
        <f>IF(Calculation!#REF!='Reference Data'!DA$2,Data!Q56,0)</f>
        <v>#REF!</v>
      </c>
      <c r="DB56" s="25" t="e">
        <f>IF(Calculation!#REF!='Reference Data'!DB$2,Data!R56,0)</f>
        <v>#REF!</v>
      </c>
      <c r="DC56" s="25" t="e">
        <f>IF(Calculation!#REF!='Reference Data'!DC$2,Data!S56,0)</f>
        <v>#REF!</v>
      </c>
      <c r="DD56" s="25" t="e">
        <f>IF(Calculation!#REF!='Reference Data'!DD$2,Data!T56,0)</f>
        <v>#REF!</v>
      </c>
      <c r="DE56" s="25" t="e">
        <f>IF(Calculation!#REF!='Reference Data'!DE$2,Data!U56,0)</f>
        <v>#REF!</v>
      </c>
      <c r="DF56" s="30" t="e">
        <f t="shared" si="7"/>
        <v>#REF!</v>
      </c>
    </row>
    <row r="57" spans="1:110" ht="15">
      <c r="A57" s="15">
        <v>10158</v>
      </c>
      <c r="B57" s="48" t="s">
        <v>64</v>
      </c>
      <c r="C57" s="24">
        <f>IF(Calculation!$C$6='Reference Data'!C$2,Data!G57,0)</f>
        <v>0</v>
      </c>
      <c r="D57" s="25">
        <f>IF(Calculation!$C$6='Reference Data'!D$2,Data!H57,0)</f>
        <v>0</v>
      </c>
      <c r="E57" s="25">
        <f>IF(Calculation!$C$6='Reference Data'!E$2,Data!I57,0)</f>
        <v>2.2678702054794524</v>
      </c>
      <c r="F57" s="25">
        <f>IF(Calculation!$C$6='Reference Data'!F$2,Data!J57,0)</f>
        <v>0</v>
      </c>
      <c r="G57" s="25">
        <f>IF(Calculation!$C$6='Reference Data'!G$2,Data!K57,0)</f>
        <v>0</v>
      </c>
      <c r="H57" s="25">
        <f>IF(Calculation!$C$6='Reference Data'!H$2,Data!L57,0)</f>
        <v>0</v>
      </c>
      <c r="I57" s="25">
        <f>IF(Calculation!$C$6='Reference Data'!I$2,Data!M57,0)</f>
        <v>0</v>
      </c>
      <c r="J57" s="25">
        <f>IF(Calculation!$C$6='Reference Data'!J$2,Data!N57,0)</f>
        <v>0</v>
      </c>
      <c r="K57" s="25">
        <f>IF(Calculation!$C$6='Reference Data'!K$2,Data!O57,0)</f>
        <v>0</v>
      </c>
      <c r="L57" s="25">
        <f>IF(Calculation!$C$6='Reference Data'!L$2,Data!P57,0)</f>
        <v>0</v>
      </c>
      <c r="M57" s="25">
        <f>IF(Calculation!$C$6='Reference Data'!M$2,Data!Q57,0)</f>
        <v>0</v>
      </c>
      <c r="N57" s="25">
        <f>IF(Calculation!$C$6='Reference Data'!N$2,Data!R57,0)</f>
        <v>0</v>
      </c>
      <c r="O57" s="25">
        <f>IF(Calculation!$C$6='Reference Data'!O$2,Data!S57,0)</f>
        <v>0</v>
      </c>
      <c r="P57" s="25">
        <f>IF(Calculation!$C$6='Reference Data'!P$2,Data!T57,0)</f>
        <v>0</v>
      </c>
      <c r="Q57" s="25">
        <f>IF(Calculation!$C$6='Reference Data'!Q$2,Data!U57,0)</f>
        <v>0</v>
      </c>
      <c r="R57" s="30">
        <f t="shared" si="1"/>
        <v>2.2678702054794524</v>
      </c>
      <c r="S57" s="31">
        <f>IF(S$2=Calculation!$D$6,Data!V57,0)</f>
        <v>0</v>
      </c>
      <c r="T57" s="6">
        <f>IF(T$2=Calculation!$D$6,Data!W57,0)</f>
        <v>0</v>
      </c>
      <c r="U57" s="6">
        <f>IF(U$2=Calculation!$D$6,Data!X57,0)</f>
        <v>0</v>
      </c>
      <c r="V57" s="6">
        <f>IF(V$2=Calculation!$D$6,Data!Y57,0)</f>
        <v>0</v>
      </c>
      <c r="W57" s="6">
        <f>IF(W$2=Calculation!$D$6,Data!Z57,0)</f>
        <v>0</v>
      </c>
      <c r="X57" s="6">
        <f>IF(X$2=Calculation!$D$6,Data!AA57,0)</f>
        <v>0</v>
      </c>
      <c r="Y57" s="6">
        <f>IF(Y$2=Calculation!$D$6,Data!AB57,0)</f>
        <v>0</v>
      </c>
      <c r="Z57" s="6">
        <f>IF(Z$2=Calculation!$D$6,Data!AC57,0)</f>
        <v>0</v>
      </c>
      <c r="AA57" s="6">
        <f>IF(AA$2=Calculation!$D$6,Data!AD57,0)</f>
        <v>0</v>
      </c>
      <c r="AB57" s="6">
        <f>IF(AB$2=Calculation!$D$6,Data!AE57,0)</f>
        <v>0</v>
      </c>
      <c r="AC57" s="6">
        <f>IF(AC$2=Calculation!$D$6,Data!AF57,0)</f>
        <v>0</v>
      </c>
      <c r="AD57" s="6">
        <f>IF(AD$2=Calculation!$D$6,Data!AG57,0)</f>
        <v>0</v>
      </c>
      <c r="AE57" s="6">
        <f>IF(AE$2=Calculation!$D$6,Data!AH57,0)</f>
        <v>0</v>
      </c>
      <c r="AF57" s="6">
        <f>IF(AF$2=Calculation!$D$6,Data!AI57,0)</f>
        <v>0</v>
      </c>
      <c r="AG57" s="8">
        <f t="shared" si="2"/>
        <v>0</v>
      </c>
      <c r="AH57" s="31">
        <f>IF(AH$2=Calculation!$E$6,0,0)</f>
        <v>0</v>
      </c>
      <c r="AI57" s="6">
        <f>IF(AI$2=Calculation!$E$6,Data!AJ57,0)</f>
        <v>0</v>
      </c>
      <c r="AJ57" s="6">
        <f>IF(AJ$2=Calculation!$E$6,Data!AK57,0)</f>
        <v>0</v>
      </c>
      <c r="AK57" s="6">
        <f>IF(AK$2=Calculation!$E$6,Data!AL57,0)</f>
        <v>0</v>
      </c>
      <c r="AL57" s="6">
        <f>IF(AL$2=Calculation!$E$6,Data!AM57,0)</f>
        <v>0</v>
      </c>
      <c r="AM57" s="6">
        <f>IF(AM$2=Calculation!$E$6,Data!AN57,0)</f>
        <v>0</v>
      </c>
      <c r="AN57" s="6">
        <f>IF(AN$2=Calculation!$E$6,Data!AO57,0)</f>
        <v>0</v>
      </c>
      <c r="AO57" s="6">
        <f>IF(AO$2=Calculation!$E$6,Data!AP57,0)</f>
        <v>0</v>
      </c>
      <c r="AP57" s="8">
        <f t="shared" si="3"/>
        <v>0</v>
      </c>
      <c r="AQ57" s="31">
        <f>IF(AQ$2=Calculation!$F$6,0,0)</f>
        <v>0</v>
      </c>
      <c r="AR57" s="6">
        <f>IF(AR$2=Calculation!$F$6,Data!AQ57,0)</f>
        <v>0</v>
      </c>
      <c r="AS57" s="6">
        <f>IF(AS$2=Calculation!$F$6,Data!AR57,0)</f>
        <v>0</v>
      </c>
      <c r="AT57" s="6">
        <f>IF(AT$2=Calculation!$F$6,Data!AS57,0)</f>
        <v>0</v>
      </c>
      <c r="AU57" s="6">
        <f>IF(AU$2=Calculation!$F$6,Data!AT57,0)</f>
        <v>0</v>
      </c>
      <c r="AV57" s="6">
        <f>IF(AV$2=Calculation!$F$6,Data!AU57,0)</f>
        <v>0</v>
      </c>
      <c r="AW57" s="6">
        <f>IF(AW$2=Calculation!$F$6,Data!AV57,0)</f>
        <v>0</v>
      </c>
      <c r="AX57" s="6">
        <f>IF(AX$2=Calculation!$F$6,Data!AW57,0)</f>
        <v>0</v>
      </c>
      <c r="AY57" s="8">
        <f t="shared" si="4"/>
        <v>0</v>
      </c>
      <c r="AZ57" s="31">
        <f>IF(AZ$2=Calculation!$G$6,0,0)</f>
        <v>0</v>
      </c>
      <c r="BA57" s="6">
        <f>IF(BA$2=Calculation!$G$6,Data!AX57,0)</f>
        <v>0</v>
      </c>
      <c r="BB57" s="6">
        <f>IF(BB$2=Calculation!$G$6,Data!AY57,0)</f>
        <v>0</v>
      </c>
      <c r="BC57" s="6">
        <f>IF(BC$2=Calculation!$G$6,Data!AZ57,0)</f>
        <v>0</v>
      </c>
      <c r="BD57" s="6">
        <f>IF(BD$2=Calculation!$G$6,Data!BA57,0)</f>
        <v>0</v>
      </c>
      <c r="BE57" s="6">
        <f>IF(BE$2=Calculation!$G$6,Data!BB57,0)</f>
        <v>0</v>
      </c>
      <c r="BF57" s="6">
        <f>IF(BF$2=Calculation!$G$6,Data!BC57,0)</f>
        <v>0</v>
      </c>
      <c r="BG57" s="6">
        <f>IF(BG$2=Calculation!$G$6,Data!BD57,0)</f>
        <v>0</v>
      </c>
      <c r="BH57" s="8">
        <f t="shared" si="5"/>
        <v>0</v>
      </c>
      <c r="BI57" s="119">
        <f>IF(Calculation!$H$6="Yes",Data!BE57,0)</f>
        <v>0</v>
      </c>
      <c r="BJ57" s="31">
        <f>IF(BJ$2=Calculation!$L$4,0,0)</f>
        <v>0</v>
      </c>
      <c r="BK57" s="6">
        <f>IF(BK$2=Calculation!$L$4,Data!BV57,0)</f>
        <v>0</v>
      </c>
      <c r="BL57" s="6">
        <f>IF(BL$2=Calculation!$L$4,Data!BW57,0)</f>
        <v>0</v>
      </c>
      <c r="BM57" s="6">
        <f>IF(BM$2=Calculation!$L$4,Data!BX57,0)</f>
        <v>0</v>
      </c>
      <c r="BN57" s="6">
        <f>IF(BN$2=Calculation!$L$4,Data!BY57,0)</f>
        <v>0</v>
      </c>
      <c r="BO57" s="22">
        <f t="shared" si="6"/>
        <v>0</v>
      </c>
      <c r="BP57" s="25">
        <f>IF(Calculation!$J$6='Reference Data'!BP$2,Data!C57,0)</f>
        <v>0</v>
      </c>
      <c r="BQ57" s="25">
        <f>IF(Calculation!$J$6='Reference Data'!BQ$2,Data!D57,0)</f>
        <v>0</v>
      </c>
      <c r="BR57" s="25">
        <f>IF(Calculation!$J$6='Reference Data'!BR$2,Data!E57,0)</f>
        <v>0</v>
      </c>
      <c r="BS57" s="25">
        <f>IF(Calculation!$J$6='Reference Data'!BS$2,Data!F57,0)</f>
        <v>2.791</v>
      </c>
      <c r="BT57" s="121">
        <f t="shared" si="8"/>
        <v>2.791</v>
      </c>
      <c r="BU57" s="124">
        <f>IF(Calculation!$L$6="Yes",'Reference Data'!BO57*Calculation!$L$5,0)</f>
        <v>0</v>
      </c>
      <c r="BV57" s="124">
        <f>IF(Calculation!$M$6="Yes",IF((Calculation!I61-'Reference Data'!BT57)&gt;0,(Calculation!I61-'Reference Data'!BT57)*Calculation!$M$5,0),0)</f>
        <v>0</v>
      </c>
      <c r="BW57" s="97">
        <f>IF(Calculation!$K$6="Yes",IF((Calculation!I61)&lt;Calculation!J61,(Calculation!I61-Calculation!J61)*Calculation!$K$5,0),0)</f>
        <v>-0.5231297945205475</v>
      </c>
      <c r="BX57" s="127">
        <f>IF(Calculation!$N$5='Reference Data'!$BX$2,'Scaling Calculation'!D60,0)</f>
        <v>0</v>
      </c>
      <c r="BY57" s="3">
        <f>IF(Calculation!$N$5='Reference Data'!$BY$2,'Scaling Calculation'!H60,0)</f>
        <v>0</v>
      </c>
      <c r="BZ57" s="22">
        <f>IF(Calculation!$N$6="Yes",SUM('Reference Data'!BX57:BY57),0)</f>
        <v>0</v>
      </c>
      <c r="CA57" s="25"/>
      <c r="CB57" s="25"/>
      <c r="CC57" s="25"/>
      <c r="CD57" s="25"/>
      <c r="CE57" s="25"/>
      <c r="CF57" s="25"/>
      <c r="CG57" s="25"/>
      <c r="CH57" s="25"/>
      <c r="CI57" s="25"/>
      <c r="CJ57" s="25"/>
      <c r="CK57" s="25"/>
      <c r="CL57" s="25"/>
      <c r="CM57" s="25"/>
      <c r="CN57" s="25"/>
      <c r="CO57" s="25"/>
      <c r="CP57" s="25"/>
      <c r="CQ57" s="25" t="e">
        <f>IF(Calculation!#REF!='Reference Data'!CQ$2,Data!G57,0)</f>
        <v>#REF!</v>
      </c>
      <c r="CR57" s="25" t="e">
        <f>IF(Calculation!#REF!='Reference Data'!CR$2,Data!H57,0)</f>
        <v>#REF!</v>
      </c>
      <c r="CS57" s="25" t="e">
        <f>IF(Calculation!#REF!='Reference Data'!CS$2,Data!I57,0)</f>
        <v>#REF!</v>
      </c>
      <c r="CT57" s="25" t="e">
        <f>IF(Calculation!#REF!='Reference Data'!CT$2,Data!J57,0)</f>
        <v>#REF!</v>
      </c>
      <c r="CU57" s="25" t="e">
        <f>IF(Calculation!#REF!='Reference Data'!CU$2,Data!K57,0)</f>
        <v>#REF!</v>
      </c>
      <c r="CV57" s="25" t="e">
        <f>IF(Calculation!#REF!='Reference Data'!CV$2,Data!L57,0)</f>
        <v>#REF!</v>
      </c>
      <c r="CW57" s="25" t="e">
        <f>IF(Calculation!#REF!='Reference Data'!CW$2,Data!M57,0)</f>
        <v>#REF!</v>
      </c>
      <c r="CX57" s="25" t="e">
        <f>IF(Calculation!#REF!='Reference Data'!CX$2,Data!N57,0)</f>
        <v>#REF!</v>
      </c>
      <c r="CY57" s="25" t="e">
        <f>IF(Calculation!#REF!='Reference Data'!CY$2,Data!O57,0)</f>
        <v>#REF!</v>
      </c>
      <c r="CZ57" s="25" t="e">
        <f>IF(Calculation!#REF!='Reference Data'!CZ$2,Data!P57,0)</f>
        <v>#REF!</v>
      </c>
      <c r="DA57" s="25" t="e">
        <f>IF(Calculation!#REF!='Reference Data'!DA$2,Data!Q57,0)</f>
        <v>#REF!</v>
      </c>
      <c r="DB57" s="25" t="e">
        <f>IF(Calculation!#REF!='Reference Data'!DB$2,Data!R57,0)</f>
        <v>#REF!</v>
      </c>
      <c r="DC57" s="25" t="e">
        <f>IF(Calculation!#REF!='Reference Data'!DC$2,Data!S57,0)</f>
        <v>#REF!</v>
      </c>
      <c r="DD57" s="25" t="e">
        <f>IF(Calculation!#REF!='Reference Data'!DD$2,Data!T57,0)</f>
        <v>#REF!</v>
      </c>
      <c r="DE57" s="25" t="e">
        <f>IF(Calculation!#REF!='Reference Data'!DE$2,Data!U57,0)</f>
        <v>#REF!</v>
      </c>
      <c r="DF57" s="30" t="e">
        <f t="shared" si="7"/>
        <v>#REF!</v>
      </c>
    </row>
    <row r="58" spans="1:110" ht="15">
      <c r="A58" s="15">
        <v>10170</v>
      </c>
      <c r="B58" s="48" t="s">
        <v>65</v>
      </c>
      <c r="C58" s="24">
        <f>IF(Calculation!$C$6='Reference Data'!C$2,Data!G58,0)</f>
        <v>0</v>
      </c>
      <c r="D58" s="25">
        <f>IF(Calculation!$C$6='Reference Data'!D$2,Data!H58,0)</f>
        <v>0</v>
      </c>
      <c r="E58" s="25">
        <f>IF(Calculation!$C$6='Reference Data'!E$2,Data!I58,0)</f>
        <v>271.4746638127855</v>
      </c>
      <c r="F58" s="25">
        <f>IF(Calculation!$C$6='Reference Data'!F$2,Data!J58,0)</f>
        <v>0</v>
      </c>
      <c r="G58" s="25">
        <f>IF(Calculation!$C$6='Reference Data'!G$2,Data!K58,0)</f>
        <v>0</v>
      </c>
      <c r="H58" s="25">
        <f>IF(Calculation!$C$6='Reference Data'!H$2,Data!L58,0)</f>
        <v>0</v>
      </c>
      <c r="I58" s="25">
        <f>IF(Calculation!$C$6='Reference Data'!I$2,Data!M58,0)</f>
        <v>0</v>
      </c>
      <c r="J58" s="25">
        <f>IF(Calculation!$C$6='Reference Data'!J$2,Data!N58,0)</f>
        <v>0</v>
      </c>
      <c r="K58" s="25">
        <f>IF(Calculation!$C$6='Reference Data'!K$2,Data!O58,0)</f>
        <v>0</v>
      </c>
      <c r="L58" s="25">
        <f>IF(Calculation!$C$6='Reference Data'!L$2,Data!P58,0)</f>
        <v>0</v>
      </c>
      <c r="M58" s="25">
        <f>IF(Calculation!$C$6='Reference Data'!M$2,Data!Q58,0)</f>
        <v>0</v>
      </c>
      <c r="N58" s="25">
        <f>IF(Calculation!$C$6='Reference Data'!N$2,Data!R58,0)</f>
        <v>0</v>
      </c>
      <c r="O58" s="25">
        <f>IF(Calculation!$C$6='Reference Data'!O$2,Data!S58,0)</f>
        <v>0</v>
      </c>
      <c r="P58" s="25">
        <f>IF(Calculation!$C$6='Reference Data'!P$2,Data!T58,0)</f>
        <v>0</v>
      </c>
      <c r="Q58" s="25">
        <f>IF(Calculation!$C$6='Reference Data'!Q$2,Data!U58,0)</f>
        <v>0</v>
      </c>
      <c r="R58" s="30">
        <f t="shared" si="1"/>
        <v>271.4746638127855</v>
      </c>
      <c r="S58" s="31">
        <f>IF(S$2=Calculation!$D$6,Data!V58,0)</f>
        <v>0</v>
      </c>
      <c r="T58" s="6">
        <f>IF(T$2=Calculation!$D$6,Data!W58,0)</f>
        <v>1</v>
      </c>
      <c r="U58" s="6">
        <f>IF(U$2=Calculation!$D$6,Data!X58,0)</f>
        <v>0</v>
      </c>
      <c r="V58" s="6">
        <f>IF(V$2=Calculation!$D$6,Data!Y58,0)</f>
        <v>0</v>
      </c>
      <c r="W58" s="6">
        <f>IF(W$2=Calculation!$D$6,Data!Z58,0)</f>
        <v>0</v>
      </c>
      <c r="X58" s="6">
        <f>IF(X$2=Calculation!$D$6,Data!AA58,0)</f>
        <v>0</v>
      </c>
      <c r="Y58" s="6">
        <f>IF(Y$2=Calculation!$D$6,Data!AB58,0)</f>
        <v>0</v>
      </c>
      <c r="Z58" s="6">
        <f>IF(Z$2=Calculation!$D$6,Data!AC58,0)</f>
        <v>0</v>
      </c>
      <c r="AA58" s="6">
        <f>IF(AA$2=Calculation!$D$6,Data!AD58,0)</f>
        <v>0</v>
      </c>
      <c r="AB58" s="6">
        <f>IF(AB$2=Calculation!$D$6,Data!AE58,0)</f>
        <v>0</v>
      </c>
      <c r="AC58" s="6">
        <f>IF(AC$2=Calculation!$D$6,Data!AF58,0)</f>
        <v>0</v>
      </c>
      <c r="AD58" s="6">
        <f>IF(AD$2=Calculation!$D$6,Data!AG58,0)</f>
        <v>0</v>
      </c>
      <c r="AE58" s="6">
        <f>IF(AE$2=Calculation!$D$6,Data!AH58,0)</f>
        <v>0</v>
      </c>
      <c r="AF58" s="6">
        <f>IF(AF$2=Calculation!$D$6,Data!AI58,0)</f>
        <v>0</v>
      </c>
      <c r="AG58" s="8">
        <f t="shared" si="2"/>
        <v>1</v>
      </c>
      <c r="AH58" s="31">
        <f>IF(AH$2=Calculation!$E$6,0,0)</f>
        <v>0</v>
      </c>
      <c r="AI58" s="6">
        <f>IF(AI$2=Calculation!$E$6,Data!AJ58,0)</f>
        <v>0</v>
      </c>
      <c r="AJ58" s="6">
        <f>IF(AJ$2=Calculation!$E$6,Data!AK58,0)</f>
        <v>42.38961187214612</v>
      </c>
      <c r="AK58" s="6">
        <f>IF(AK$2=Calculation!$E$6,Data!AL58,0)</f>
        <v>0</v>
      </c>
      <c r="AL58" s="6">
        <f>IF(AL$2=Calculation!$E$6,Data!AM58,0)</f>
        <v>0</v>
      </c>
      <c r="AM58" s="6">
        <f>IF(AM$2=Calculation!$E$6,Data!AN58,0)</f>
        <v>0</v>
      </c>
      <c r="AN58" s="6">
        <f>IF(AN$2=Calculation!$E$6,Data!AO58,0)</f>
        <v>0</v>
      </c>
      <c r="AO58" s="6">
        <f>IF(AO$2=Calculation!$E$6,Data!AP58,0)</f>
        <v>0</v>
      </c>
      <c r="AP58" s="8">
        <f t="shared" si="3"/>
        <v>42.38961187214612</v>
      </c>
      <c r="AQ58" s="31">
        <f>IF(AQ$2=Calculation!$F$6,0,0)</f>
        <v>0</v>
      </c>
      <c r="AR58" s="6">
        <f>IF(AR$2=Calculation!$F$6,Data!AQ58,0)</f>
        <v>0</v>
      </c>
      <c r="AS58" s="6">
        <f>IF(AS$2=Calculation!$F$6,Data!AR58,0)</f>
        <v>0</v>
      </c>
      <c r="AT58" s="6">
        <f>IF(AT$2=Calculation!$F$6,Data!AS58,0)</f>
        <v>0</v>
      </c>
      <c r="AU58" s="6">
        <f>IF(AU$2=Calculation!$F$6,Data!AT58,0)</f>
        <v>0</v>
      </c>
      <c r="AV58" s="6">
        <f>IF(AV$2=Calculation!$F$6,Data!AU58,0)</f>
        <v>0</v>
      </c>
      <c r="AW58" s="6">
        <f>IF(AW$2=Calculation!$F$6,Data!AV58,0)</f>
        <v>0</v>
      </c>
      <c r="AX58" s="6">
        <f>IF(AX$2=Calculation!$F$6,Data!AW58,0)</f>
        <v>0</v>
      </c>
      <c r="AY58" s="8">
        <f t="shared" si="4"/>
        <v>0</v>
      </c>
      <c r="AZ58" s="31">
        <f>IF(AZ$2=Calculation!$G$6,0,0)</f>
        <v>0</v>
      </c>
      <c r="BA58" s="6">
        <f>IF(BA$2=Calculation!$G$6,Data!AX58,0)</f>
        <v>0</v>
      </c>
      <c r="BB58" s="6">
        <f>IF(BB$2=Calculation!$G$6,Data!AY58,0)</f>
        <v>0</v>
      </c>
      <c r="BC58" s="6">
        <f>IF(BC$2=Calculation!$G$6,Data!AZ58,0)</f>
        <v>0</v>
      </c>
      <c r="BD58" s="6">
        <f>IF(BD$2=Calculation!$G$6,Data!BA58,0)</f>
        <v>0</v>
      </c>
      <c r="BE58" s="6">
        <f>IF(BE$2=Calculation!$G$6,Data!BB58,0)</f>
        <v>0</v>
      </c>
      <c r="BF58" s="6">
        <f>IF(BF$2=Calculation!$G$6,Data!BC58,0)</f>
        <v>0</v>
      </c>
      <c r="BG58" s="6">
        <f>IF(BG$2=Calculation!$G$6,Data!BD58,0)</f>
        <v>0</v>
      </c>
      <c r="BH58" s="8">
        <f t="shared" si="5"/>
        <v>0</v>
      </c>
      <c r="BI58" s="119">
        <f>IF(Calculation!$H$6="Yes",Data!BE58,0)</f>
        <v>0</v>
      </c>
      <c r="BJ58" s="31">
        <f>IF(BJ$2=Calculation!$L$4,0,0)</f>
        <v>0</v>
      </c>
      <c r="BK58" s="6">
        <f>IF(BK$2=Calculation!$L$4,Data!BV58,0)</f>
        <v>0</v>
      </c>
      <c r="BL58" s="6">
        <f>IF(BL$2=Calculation!$L$4,Data!BW58,0)</f>
        <v>2.9610000000000003</v>
      </c>
      <c r="BM58" s="6">
        <f>IF(BM$2=Calculation!$L$4,Data!BX58,0)</f>
        <v>0</v>
      </c>
      <c r="BN58" s="6">
        <f>IF(BN$2=Calculation!$L$4,Data!BY58,0)</f>
        <v>0</v>
      </c>
      <c r="BO58" s="22">
        <f t="shared" si="6"/>
        <v>2.9610000000000003</v>
      </c>
      <c r="BP58" s="25">
        <f>IF(Calculation!$J$6='Reference Data'!BP$2,Data!C58,0)</f>
        <v>0</v>
      </c>
      <c r="BQ58" s="25">
        <f>IF(Calculation!$J$6='Reference Data'!BQ$2,Data!D58,0)</f>
        <v>0</v>
      </c>
      <c r="BR58" s="25">
        <f>IF(Calculation!$J$6='Reference Data'!BR$2,Data!E58,0)</f>
        <v>0</v>
      </c>
      <c r="BS58" s="25">
        <f>IF(Calculation!$J$6='Reference Data'!BS$2,Data!F58,0)</f>
        <v>251.097</v>
      </c>
      <c r="BT58" s="121">
        <f t="shared" si="8"/>
        <v>251.097</v>
      </c>
      <c r="BU58" s="124">
        <f>IF(Calculation!$L$6="Yes",'Reference Data'!BO58*Calculation!$L$5,0)</f>
        <v>1.4805000000000001</v>
      </c>
      <c r="BV58" s="124">
        <f>IF(Calculation!$M$6="Yes",IF((Calculation!I62-'Reference Data'!BT58)&gt;0,(Calculation!I62-'Reference Data'!BT58)*Calculation!$M$5,0),0)</f>
        <v>0</v>
      </c>
      <c r="BW58" s="97">
        <f>IF(Calculation!$K$6="Yes",IF((Calculation!I62)&lt;Calculation!J62,(Calculation!I62-Calculation!J62)*Calculation!$K$5,0),0)</f>
        <v>-23.011948059360662</v>
      </c>
      <c r="BX58" s="127">
        <f>IF(Calculation!$N$5='Reference Data'!$BX$2,'Scaling Calculation'!D61,0)</f>
        <v>0</v>
      </c>
      <c r="BY58" s="3">
        <f>IF(Calculation!$N$5='Reference Data'!$BY$2,'Scaling Calculation'!H61,0)</f>
        <v>0</v>
      </c>
      <c r="BZ58" s="22">
        <f>IF(Calculation!$N$6="Yes",SUM('Reference Data'!BX58:BY58),0)</f>
        <v>0</v>
      </c>
      <c r="CA58" s="25"/>
      <c r="CB58" s="25"/>
      <c r="CC58" s="25"/>
      <c r="CD58" s="25"/>
      <c r="CE58" s="25"/>
      <c r="CF58" s="25"/>
      <c r="CG58" s="25"/>
      <c r="CH58" s="25"/>
      <c r="CI58" s="25"/>
      <c r="CJ58" s="25"/>
      <c r="CK58" s="25"/>
      <c r="CL58" s="25"/>
      <c r="CM58" s="25"/>
      <c r="CN58" s="25"/>
      <c r="CO58" s="25"/>
      <c r="CP58" s="25"/>
      <c r="CQ58" s="25" t="e">
        <f>IF(Calculation!#REF!='Reference Data'!CQ$2,Data!G58,0)</f>
        <v>#REF!</v>
      </c>
      <c r="CR58" s="25" t="e">
        <f>IF(Calculation!#REF!='Reference Data'!CR$2,Data!H58,0)</f>
        <v>#REF!</v>
      </c>
      <c r="CS58" s="25" t="e">
        <f>IF(Calculation!#REF!='Reference Data'!CS$2,Data!I58,0)</f>
        <v>#REF!</v>
      </c>
      <c r="CT58" s="25" t="e">
        <f>IF(Calculation!#REF!='Reference Data'!CT$2,Data!J58,0)</f>
        <v>#REF!</v>
      </c>
      <c r="CU58" s="25" t="e">
        <f>IF(Calculation!#REF!='Reference Data'!CU$2,Data!K58,0)</f>
        <v>#REF!</v>
      </c>
      <c r="CV58" s="25" t="e">
        <f>IF(Calculation!#REF!='Reference Data'!CV$2,Data!L58,0)</f>
        <v>#REF!</v>
      </c>
      <c r="CW58" s="25" t="e">
        <f>IF(Calculation!#REF!='Reference Data'!CW$2,Data!M58,0)</f>
        <v>#REF!</v>
      </c>
      <c r="CX58" s="25" t="e">
        <f>IF(Calculation!#REF!='Reference Data'!CX$2,Data!N58,0)</f>
        <v>#REF!</v>
      </c>
      <c r="CY58" s="25" t="e">
        <f>IF(Calculation!#REF!='Reference Data'!CY$2,Data!O58,0)</f>
        <v>#REF!</v>
      </c>
      <c r="CZ58" s="25" t="e">
        <f>IF(Calculation!#REF!='Reference Data'!CZ$2,Data!P58,0)</f>
        <v>#REF!</v>
      </c>
      <c r="DA58" s="25" t="e">
        <f>IF(Calculation!#REF!='Reference Data'!DA$2,Data!Q58,0)</f>
        <v>#REF!</v>
      </c>
      <c r="DB58" s="25" t="e">
        <f>IF(Calculation!#REF!='Reference Data'!DB$2,Data!R58,0)</f>
        <v>#REF!</v>
      </c>
      <c r="DC58" s="25" t="e">
        <f>IF(Calculation!#REF!='Reference Data'!DC$2,Data!S58,0)</f>
        <v>#REF!</v>
      </c>
      <c r="DD58" s="25" t="e">
        <f>IF(Calculation!#REF!='Reference Data'!DD$2,Data!T58,0)</f>
        <v>#REF!</v>
      </c>
      <c r="DE58" s="25" t="e">
        <f>IF(Calculation!#REF!='Reference Data'!DE$2,Data!U58,0)</f>
        <v>#REF!</v>
      </c>
      <c r="DF58" s="30" t="e">
        <f t="shared" si="7"/>
        <v>#REF!</v>
      </c>
    </row>
    <row r="59" spans="1:110" ht="15">
      <c r="A59" s="15">
        <v>10172</v>
      </c>
      <c r="B59" s="48" t="s">
        <v>66</v>
      </c>
      <c r="C59" s="24">
        <f>IF(Calculation!$C$6='Reference Data'!C$2,Data!G59,0)</f>
        <v>0</v>
      </c>
      <c r="D59" s="25">
        <f>IF(Calculation!$C$6='Reference Data'!D$2,Data!H59,0)</f>
        <v>0</v>
      </c>
      <c r="E59" s="25">
        <f>IF(Calculation!$C$6='Reference Data'!E$2,Data!I59,0)</f>
        <v>5.276349885844749</v>
      </c>
      <c r="F59" s="25">
        <f>IF(Calculation!$C$6='Reference Data'!F$2,Data!J59,0)</f>
        <v>0</v>
      </c>
      <c r="G59" s="25">
        <f>IF(Calculation!$C$6='Reference Data'!G$2,Data!K59,0)</f>
        <v>0</v>
      </c>
      <c r="H59" s="25">
        <f>IF(Calculation!$C$6='Reference Data'!H$2,Data!L59,0)</f>
        <v>0</v>
      </c>
      <c r="I59" s="25">
        <f>IF(Calculation!$C$6='Reference Data'!I$2,Data!M59,0)</f>
        <v>0</v>
      </c>
      <c r="J59" s="25">
        <f>IF(Calculation!$C$6='Reference Data'!J$2,Data!N59,0)</f>
        <v>0</v>
      </c>
      <c r="K59" s="25">
        <f>IF(Calculation!$C$6='Reference Data'!K$2,Data!O59,0)</f>
        <v>0</v>
      </c>
      <c r="L59" s="25">
        <f>IF(Calculation!$C$6='Reference Data'!L$2,Data!P59,0)</f>
        <v>0</v>
      </c>
      <c r="M59" s="25">
        <f>IF(Calculation!$C$6='Reference Data'!M$2,Data!Q59,0)</f>
        <v>0</v>
      </c>
      <c r="N59" s="25">
        <f>IF(Calculation!$C$6='Reference Data'!N$2,Data!R59,0)</f>
        <v>0</v>
      </c>
      <c r="O59" s="25">
        <f>IF(Calculation!$C$6='Reference Data'!O$2,Data!S59,0)</f>
        <v>0</v>
      </c>
      <c r="P59" s="25">
        <f>IF(Calculation!$C$6='Reference Data'!P$2,Data!T59,0)</f>
        <v>0</v>
      </c>
      <c r="Q59" s="25">
        <f>IF(Calculation!$C$6='Reference Data'!Q$2,Data!U59,0)</f>
        <v>0</v>
      </c>
      <c r="R59" s="30">
        <f t="shared" si="1"/>
        <v>5.276349885844749</v>
      </c>
      <c r="S59" s="31">
        <f>IF(S$2=Calculation!$D$6,Data!V59,0)</f>
        <v>0</v>
      </c>
      <c r="T59" s="6">
        <f>IF(T$2=Calculation!$D$6,Data!W59,0)</f>
        <v>0</v>
      </c>
      <c r="U59" s="6">
        <f>IF(U$2=Calculation!$D$6,Data!X59,0)</f>
        <v>0</v>
      </c>
      <c r="V59" s="6">
        <f>IF(V$2=Calculation!$D$6,Data!Y59,0)</f>
        <v>0</v>
      </c>
      <c r="W59" s="6">
        <f>IF(W$2=Calculation!$D$6,Data!Z59,0)</f>
        <v>0</v>
      </c>
      <c r="X59" s="6">
        <f>IF(X$2=Calculation!$D$6,Data!AA59,0)</f>
        <v>0</v>
      </c>
      <c r="Y59" s="6">
        <f>IF(Y$2=Calculation!$D$6,Data!AB59,0)</f>
        <v>0</v>
      </c>
      <c r="Z59" s="6">
        <f>IF(Z$2=Calculation!$D$6,Data!AC59,0)</f>
        <v>0</v>
      </c>
      <c r="AA59" s="6">
        <f>IF(AA$2=Calculation!$D$6,Data!AD59,0)</f>
        <v>0</v>
      </c>
      <c r="AB59" s="6">
        <f>IF(AB$2=Calculation!$D$6,Data!AE59,0)</f>
        <v>0</v>
      </c>
      <c r="AC59" s="6">
        <f>IF(AC$2=Calculation!$D$6,Data!AF59,0)</f>
        <v>0</v>
      </c>
      <c r="AD59" s="6">
        <f>IF(AD$2=Calculation!$D$6,Data!AG59,0)</f>
        <v>0</v>
      </c>
      <c r="AE59" s="6">
        <f>IF(AE$2=Calculation!$D$6,Data!AH59,0)</f>
        <v>0</v>
      </c>
      <c r="AF59" s="6">
        <f>IF(AF$2=Calculation!$D$6,Data!AI59,0)</f>
        <v>0</v>
      </c>
      <c r="AG59" s="8">
        <f t="shared" si="2"/>
        <v>0</v>
      </c>
      <c r="AH59" s="31">
        <f>IF(AH$2=Calculation!$E$6,0,0)</f>
        <v>0</v>
      </c>
      <c r="AI59" s="6">
        <f>IF(AI$2=Calculation!$E$6,Data!AJ59,0)</f>
        <v>0</v>
      </c>
      <c r="AJ59" s="6">
        <f>IF(AJ$2=Calculation!$E$6,Data!AK59,0)</f>
        <v>0</v>
      </c>
      <c r="AK59" s="6">
        <f>IF(AK$2=Calculation!$E$6,Data!AL59,0)</f>
        <v>0</v>
      </c>
      <c r="AL59" s="6">
        <f>IF(AL$2=Calculation!$E$6,Data!AM59,0)</f>
        <v>0</v>
      </c>
      <c r="AM59" s="6">
        <f>IF(AM$2=Calculation!$E$6,Data!AN59,0)</f>
        <v>0</v>
      </c>
      <c r="AN59" s="6">
        <f>IF(AN$2=Calculation!$E$6,Data!AO59,0)</f>
        <v>0</v>
      </c>
      <c r="AO59" s="6">
        <f>IF(AO$2=Calculation!$E$6,Data!AP59,0)</f>
        <v>0</v>
      </c>
      <c r="AP59" s="8">
        <f t="shared" si="3"/>
        <v>0</v>
      </c>
      <c r="AQ59" s="31">
        <f>IF(AQ$2=Calculation!$F$6,0,0)</f>
        <v>0</v>
      </c>
      <c r="AR59" s="6">
        <f>IF(AR$2=Calculation!$F$6,Data!AQ59,0)</f>
        <v>0</v>
      </c>
      <c r="AS59" s="6">
        <f>IF(AS$2=Calculation!$F$6,Data!AR59,0)</f>
        <v>0</v>
      </c>
      <c r="AT59" s="6">
        <f>IF(AT$2=Calculation!$F$6,Data!AS59,0)</f>
        <v>0</v>
      </c>
      <c r="AU59" s="6">
        <f>IF(AU$2=Calculation!$F$6,Data!AT59,0)</f>
        <v>0</v>
      </c>
      <c r="AV59" s="6">
        <f>IF(AV$2=Calculation!$F$6,Data!AU59,0)</f>
        <v>0</v>
      </c>
      <c r="AW59" s="6">
        <f>IF(AW$2=Calculation!$F$6,Data!AV59,0)</f>
        <v>0</v>
      </c>
      <c r="AX59" s="6">
        <f>IF(AX$2=Calculation!$F$6,Data!AW59,0)</f>
        <v>0</v>
      </c>
      <c r="AY59" s="8">
        <f t="shared" si="4"/>
        <v>0</v>
      </c>
      <c r="AZ59" s="31">
        <f>IF(AZ$2=Calculation!$G$6,0,0)</f>
        <v>0</v>
      </c>
      <c r="BA59" s="6">
        <f>IF(BA$2=Calculation!$G$6,Data!AX59,0)</f>
        <v>0</v>
      </c>
      <c r="BB59" s="6">
        <f>IF(BB$2=Calculation!$G$6,Data!AY59,0)</f>
        <v>0</v>
      </c>
      <c r="BC59" s="6">
        <f>IF(BC$2=Calculation!$G$6,Data!AZ59,0)</f>
        <v>0</v>
      </c>
      <c r="BD59" s="6">
        <f>IF(BD$2=Calculation!$G$6,Data!BA59,0)</f>
        <v>0</v>
      </c>
      <c r="BE59" s="6">
        <f>IF(BE$2=Calculation!$G$6,Data!BB59,0)</f>
        <v>0</v>
      </c>
      <c r="BF59" s="6">
        <f>IF(BF$2=Calculation!$G$6,Data!BC59,0)</f>
        <v>0</v>
      </c>
      <c r="BG59" s="6">
        <f>IF(BG$2=Calculation!$G$6,Data!BD59,0)</f>
        <v>0</v>
      </c>
      <c r="BH59" s="8">
        <f t="shared" si="5"/>
        <v>0</v>
      </c>
      <c r="BI59" s="119">
        <f>IF(Calculation!$H$6="Yes",Data!BE59,0)</f>
        <v>0</v>
      </c>
      <c r="BJ59" s="31">
        <f>IF(BJ$2=Calculation!$L$4,0,0)</f>
        <v>0</v>
      </c>
      <c r="BK59" s="6">
        <f>IF(BK$2=Calculation!$L$4,Data!BV59,0)</f>
        <v>0</v>
      </c>
      <c r="BL59" s="6">
        <f>IF(BL$2=Calculation!$L$4,Data!BW59,0)</f>
        <v>0</v>
      </c>
      <c r="BM59" s="6">
        <f>IF(BM$2=Calculation!$L$4,Data!BX59,0)</f>
        <v>0</v>
      </c>
      <c r="BN59" s="6">
        <f>IF(BN$2=Calculation!$L$4,Data!BY59,0)</f>
        <v>0</v>
      </c>
      <c r="BO59" s="22">
        <f t="shared" si="6"/>
        <v>0</v>
      </c>
      <c r="BP59" s="25">
        <f>IF(Calculation!$J$6='Reference Data'!BP$2,Data!C59,0)</f>
        <v>0</v>
      </c>
      <c r="BQ59" s="25">
        <f>IF(Calculation!$J$6='Reference Data'!BQ$2,Data!D59,0)</f>
        <v>0</v>
      </c>
      <c r="BR59" s="25">
        <f>IF(Calculation!$J$6='Reference Data'!BR$2,Data!E59,0)</f>
        <v>0</v>
      </c>
      <c r="BS59" s="25">
        <f>IF(Calculation!$J$6='Reference Data'!BS$2,Data!F59,0)</f>
        <v>6.102</v>
      </c>
      <c r="BT59" s="121">
        <f t="shared" si="8"/>
        <v>6.102</v>
      </c>
      <c r="BU59" s="124">
        <f>IF(Calculation!$L$6="Yes",'Reference Data'!BO59*Calculation!$L$5,0)</f>
        <v>0</v>
      </c>
      <c r="BV59" s="124">
        <f>IF(Calculation!$M$6="Yes",IF((Calculation!I63-'Reference Data'!BT59)&gt;0,(Calculation!I63-'Reference Data'!BT59)*Calculation!$M$5,0),0)</f>
        <v>0</v>
      </c>
      <c r="BW59" s="97">
        <f>IF(Calculation!$K$6="Yes",IF((Calculation!I63)&lt;Calculation!J63,(Calculation!I63-Calculation!J63)*Calculation!$K$5,0),0)</f>
        <v>-0.825650114155251</v>
      </c>
      <c r="BX59" s="127">
        <f>IF(Calculation!$N$5='Reference Data'!$BX$2,'Scaling Calculation'!D62,0)</f>
        <v>0</v>
      </c>
      <c r="BY59" s="3">
        <f>IF(Calculation!$N$5='Reference Data'!$BY$2,'Scaling Calculation'!H62,0)</f>
        <v>0</v>
      </c>
      <c r="BZ59" s="22">
        <f>IF(Calculation!$N$6="Yes",SUM('Reference Data'!BX59:BY59),0)</f>
        <v>0</v>
      </c>
      <c r="CA59" s="25"/>
      <c r="CB59" s="25"/>
      <c r="CC59" s="25"/>
      <c r="CD59" s="25"/>
      <c r="CE59" s="25"/>
      <c r="CF59" s="25"/>
      <c r="CG59" s="25"/>
      <c r="CH59" s="25"/>
      <c r="CI59" s="25"/>
      <c r="CJ59" s="25"/>
      <c r="CK59" s="25"/>
      <c r="CL59" s="25"/>
      <c r="CM59" s="25"/>
      <c r="CN59" s="25"/>
      <c r="CO59" s="25"/>
      <c r="CP59" s="25"/>
      <c r="CQ59" s="25" t="e">
        <f>IF(Calculation!#REF!='Reference Data'!CQ$2,Data!G59,0)</f>
        <v>#REF!</v>
      </c>
      <c r="CR59" s="25" t="e">
        <f>IF(Calculation!#REF!='Reference Data'!CR$2,Data!H59,0)</f>
        <v>#REF!</v>
      </c>
      <c r="CS59" s="25" t="e">
        <f>IF(Calculation!#REF!='Reference Data'!CS$2,Data!I59,0)</f>
        <v>#REF!</v>
      </c>
      <c r="CT59" s="25" t="e">
        <f>IF(Calculation!#REF!='Reference Data'!CT$2,Data!J59,0)</f>
        <v>#REF!</v>
      </c>
      <c r="CU59" s="25" t="e">
        <f>IF(Calculation!#REF!='Reference Data'!CU$2,Data!K59,0)</f>
        <v>#REF!</v>
      </c>
      <c r="CV59" s="25" t="e">
        <f>IF(Calculation!#REF!='Reference Data'!CV$2,Data!L59,0)</f>
        <v>#REF!</v>
      </c>
      <c r="CW59" s="25" t="e">
        <f>IF(Calculation!#REF!='Reference Data'!CW$2,Data!M59,0)</f>
        <v>#REF!</v>
      </c>
      <c r="CX59" s="25" t="e">
        <f>IF(Calculation!#REF!='Reference Data'!CX$2,Data!N59,0)</f>
        <v>#REF!</v>
      </c>
      <c r="CY59" s="25" t="e">
        <f>IF(Calculation!#REF!='Reference Data'!CY$2,Data!O59,0)</f>
        <v>#REF!</v>
      </c>
      <c r="CZ59" s="25" t="e">
        <f>IF(Calculation!#REF!='Reference Data'!CZ$2,Data!P59,0)</f>
        <v>#REF!</v>
      </c>
      <c r="DA59" s="25" t="e">
        <f>IF(Calculation!#REF!='Reference Data'!DA$2,Data!Q59,0)</f>
        <v>#REF!</v>
      </c>
      <c r="DB59" s="25" t="e">
        <f>IF(Calculation!#REF!='Reference Data'!DB$2,Data!R59,0)</f>
        <v>#REF!</v>
      </c>
      <c r="DC59" s="25" t="e">
        <f>IF(Calculation!#REF!='Reference Data'!DC$2,Data!S59,0)</f>
        <v>#REF!</v>
      </c>
      <c r="DD59" s="25" t="e">
        <f>IF(Calculation!#REF!='Reference Data'!DD$2,Data!T59,0)</f>
        <v>#REF!</v>
      </c>
      <c r="DE59" s="25" t="e">
        <f>IF(Calculation!#REF!='Reference Data'!DE$2,Data!U59,0)</f>
        <v>#REF!</v>
      </c>
      <c r="DF59" s="30" t="e">
        <f t="shared" si="7"/>
        <v>#REF!</v>
      </c>
    </row>
    <row r="60" spans="1:110" ht="15">
      <c r="A60" s="15">
        <v>10173</v>
      </c>
      <c r="B60" s="48" t="s">
        <v>67</v>
      </c>
      <c r="C60" s="24">
        <f>IF(Calculation!$C$6='Reference Data'!C$2,Data!G60,0)</f>
        <v>0</v>
      </c>
      <c r="D60" s="25">
        <f>IF(Calculation!$C$6='Reference Data'!D$2,Data!H60,0)</f>
        <v>0</v>
      </c>
      <c r="E60" s="25">
        <f>IF(Calculation!$C$6='Reference Data'!E$2,Data!I60,0)</f>
        <v>41.657167922374434</v>
      </c>
      <c r="F60" s="25">
        <f>IF(Calculation!$C$6='Reference Data'!F$2,Data!J60,0)</f>
        <v>0</v>
      </c>
      <c r="G60" s="25">
        <f>IF(Calculation!$C$6='Reference Data'!G$2,Data!K60,0)</f>
        <v>0</v>
      </c>
      <c r="H60" s="25">
        <f>IF(Calculation!$C$6='Reference Data'!H$2,Data!L60,0)</f>
        <v>0</v>
      </c>
      <c r="I60" s="25">
        <f>IF(Calculation!$C$6='Reference Data'!I$2,Data!M60,0)</f>
        <v>0</v>
      </c>
      <c r="J60" s="25">
        <f>IF(Calculation!$C$6='Reference Data'!J$2,Data!N60,0)</f>
        <v>0</v>
      </c>
      <c r="K60" s="25">
        <f>IF(Calculation!$C$6='Reference Data'!K$2,Data!O60,0)</f>
        <v>0</v>
      </c>
      <c r="L60" s="25">
        <f>IF(Calculation!$C$6='Reference Data'!L$2,Data!P60,0)</f>
        <v>0</v>
      </c>
      <c r="M60" s="25">
        <f>IF(Calculation!$C$6='Reference Data'!M$2,Data!Q60,0)</f>
        <v>0</v>
      </c>
      <c r="N60" s="25">
        <f>IF(Calculation!$C$6='Reference Data'!N$2,Data!R60,0)</f>
        <v>0</v>
      </c>
      <c r="O60" s="25">
        <f>IF(Calculation!$C$6='Reference Data'!O$2,Data!S60,0)</f>
        <v>0</v>
      </c>
      <c r="P60" s="25">
        <f>IF(Calculation!$C$6='Reference Data'!P$2,Data!T60,0)</f>
        <v>0</v>
      </c>
      <c r="Q60" s="25">
        <f>IF(Calculation!$C$6='Reference Data'!Q$2,Data!U60,0)</f>
        <v>0</v>
      </c>
      <c r="R60" s="30">
        <f t="shared" si="1"/>
        <v>41.657167922374434</v>
      </c>
      <c r="S60" s="31">
        <f>IF(S$2=Calculation!$D$6,Data!V60,0)</f>
        <v>0</v>
      </c>
      <c r="T60" s="6">
        <f>IF(T$2=Calculation!$D$6,Data!W60,0)</f>
        <v>0</v>
      </c>
      <c r="U60" s="6">
        <f>IF(U$2=Calculation!$D$6,Data!X60,0)</f>
        <v>0</v>
      </c>
      <c r="V60" s="6">
        <f>IF(V$2=Calculation!$D$6,Data!Y60,0)</f>
        <v>0</v>
      </c>
      <c r="W60" s="6">
        <f>IF(W$2=Calculation!$D$6,Data!Z60,0)</f>
        <v>0</v>
      </c>
      <c r="X60" s="6">
        <f>IF(X$2=Calculation!$D$6,Data!AA60,0)</f>
        <v>0</v>
      </c>
      <c r="Y60" s="6">
        <f>IF(Y$2=Calculation!$D$6,Data!AB60,0)</f>
        <v>0</v>
      </c>
      <c r="Z60" s="6">
        <f>IF(Z$2=Calculation!$D$6,Data!AC60,0)</f>
        <v>0</v>
      </c>
      <c r="AA60" s="6">
        <f>IF(AA$2=Calculation!$D$6,Data!AD60,0)</f>
        <v>0</v>
      </c>
      <c r="AB60" s="6">
        <f>IF(AB$2=Calculation!$D$6,Data!AE60,0)</f>
        <v>0</v>
      </c>
      <c r="AC60" s="6">
        <f>IF(AC$2=Calculation!$D$6,Data!AF60,0)</f>
        <v>0</v>
      </c>
      <c r="AD60" s="6">
        <f>IF(AD$2=Calculation!$D$6,Data!AG60,0)</f>
        <v>0</v>
      </c>
      <c r="AE60" s="6">
        <f>IF(AE$2=Calculation!$D$6,Data!AH60,0)</f>
        <v>0</v>
      </c>
      <c r="AF60" s="6">
        <f>IF(AF$2=Calculation!$D$6,Data!AI60,0)</f>
        <v>0</v>
      </c>
      <c r="AG60" s="8">
        <f t="shared" si="2"/>
        <v>0</v>
      </c>
      <c r="AH60" s="31">
        <f>IF(AH$2=Calculation!$E$6,0,0)</f>
        <v>0</v>
      </c>
      <c r="AI60" s="6">
        <f>IF(AI$2=Calculation!$E$6,Data!AJ60,0)</f>
        <v>0</v>
      </c>
      <c r="AJ60" s="6">
        <f>IF(AJ$2=Calculation!$E$6,Data!AK60,0)</f>
        <v>1.127054794520548</v>
      </c>
      <c r="AK60" s="6">
        <f>IF(AK$2=Calculation!$E$6,Data!AL60,0)</f>
        <v>0</v>
      </c>
      <c r="AL60" s="6">
        <f>IF(AL$2=Calculation!$E$6,Data!AM60,0)</f>
        <v>0</v>
      </c>
      <c r="AM60" s="6">
        <f>IF(AM$2=Calculation!$E$6,Data!AN60,0)</f>
        <v>0</v>
      </c>
      <c r="AN60" s="6">
        <f>IF(AN$2=Calculation!$E$6,Data!AO60,0)</f>
        <v>0</v>
      </c>
      <c r="AO60" s="6">
        <f>IF(AO$2=Calculation!$E$6,Data!AP60,0)</f>
        <v>0</v>
      </c>
      <c r="AP60" s="8">
        <f t="shared" si="3"/>
        <v>1.127054794520548</v>
      </c>
      <c r="AQ60" s="31">
        <f>IF(AQ$2=Calculation!$F$6,0,0)</f>
        <v>0</v>
      </c>
      <c r="AR60" s="6">
        <f>IF(AR$2=Calculation!$F$6,Data!AQ60,0)</f>
        <v>0</v>
      </c>
      <c r="AS60" s="6">
        <f>IF(AS$2=Calculation!$F$6,Data!AR60,0)</f>
        <v>0.9665525114155251</v>
      </c>
      <c r="AT60" s="6">
        <f>IF(AT$2=Calculation!$F$6,Data!AS60,0)</f>
        <v>0</v>
      </c>
      <c r="AU60" s="6">
        <f>IF(AU$2=Calculation!$F$6,Data!AT60,0)</f>
        <v>0</v>
      </c>
      <c r="AV60" s="6">
        <f>IF(AV$2=Calculation!$F$6,Data!AU60,0)</f>
        <v>0</v>
      </c>
      <c r="AW60" s="6">
        <f>IF(AW$2=Calculation!$F$6,Data!AV60,0)</f>
        <v>0</v>
      </c>
      <c r="AX60" s="6">
        <f>IF(AX$2=Calculation!$F$6,Data!AW60,0)</f>
        <v>0</v>
      </c>
      <c r="AY60" s="8">
        <f t="shared" si="4"/>
        <v>0.9665525114155251</v>
      </c>
      <c r="AZ60" s="31">
        <f>IF(AZ$2=Calculation!$G$6,0,0)</f>
        <v>0</v>
      </c>
      <c r="BA60" s="6">
        <f>IF(BA$2=Calculation!$G$6,Data!AX60,0)</f>
        <v>0</v>
      </c>
      <c r="BB60" s="6">
        <f>IF(BB$2=Calculation!$G$6,Data!AY60,0)</f>
        <v>0</v>
      </c>
      <c r="BC60" s="6">
        <f>IF(BC$2=Calculation!$G$6,Data!AZ60,0)</f>
        <v>0</v>
      </c>
      <c r="BD60" s="6">
        <f>IF(BD$2=Calculation!$G$6,Data!BA60,0)</f>
        <v>0</v>
      </c>
      <c r="BE60" s="6">
        <f>IF(BE$2=Calculation!$G$6,Data!BB60,0)</f>
        <v>0</v>
      </c>
      <c r="BF60" s="6">
        <f>IF(BF$2=Calculation!$G$6,Data!BC60,0)</f>
        <v>0</v>
      </c>
      <c r="BG60" s="6">
        <f>IF(BG$2=Calculation!$G$6,Data!BD60,0)</f>
        <v>0</v>
      </c>
      <c r="BH60" s="8">
        <f t="shared" si="5"/>
        <v>0</v>
      </c>
      <c r="BI60" s="119">
        <f>IF(Calculation!$H$6="Yes",Data!BE60,0)</f>
        <v>0</v>
      </c>
      <c r="BJ60" s="31">
        <f>IF(BJ$2=Calculation!$L$4,0,0)</f>
        <v>0</v>
      </c>
      <c r="BK60" s="6">
        <f>IF(BK$2=Calculation!$L$4,Data!BV60,0)</f>
        <v>0</v>
      </c>
      <c r="BL60" s="6">
        <f>IF(BL$2=Calculation!$L$4,Data!BW60,0)</f>
        <v>0</v>
      </c>
      <c r="BM60" s="6">
        <f>IF(BM$2=Calculation!$L$4,Data!BX60,0)</f>
        <v>0</v>
      </c>
      <c r="BN60" s="6">
        <f>IF(BN$2=Calculation!$L$4,Data!BY60,0)</f>
        <v>0</v>
      </c>
      <c r="BO60" s="22">
        <f t="shared" si="6"/>
        <v>0</v>
      </c>
      <c r="BP60" s="25">
        <f>IF(Calculation!$J$6='Reference Data'!BP$2,Data!C60,0)</f>
        <v>0</v>
      </c>
      <c r="BQ60" s="25">
        <f>IF(Calculation!$J$6='Reference Data'!BQ$2,Data!D60,0)</f>
        <v>0</v>
      </c>
      <c r="BR60" s="25">
        <f>IF(Calculation!$J$6='Reference Data'!BR$2,Data!E60,0)</f>
        <v>0</v>
      </c>
      <c r="BS60" s="25">
        <f>IF(Calculation!$J$6='Reference Data'!BS$2,Data!F60,0)</f>
        <v>33.13</v>
      </c>
      <c r="BT60" s="121">
        <f t="shared" si="8"/>
        <v>33.13</v>
      </c>
      <c r="BU60" s="124">
        <f>IF(Calculation!$L$6="Yes",'Reference Data'!BO60*Calculation!$L$5,0)</f>
        <v>0</v>
      </c>
      <c r="BV60" s="124">
        <f>IF(Calculation!$M$6="Yes",IF((Calculation!I64-'Reference Data'!BT60)&gt;0,(Calculation!I64-'Reference Data'!BT60)*Calculation!$M$5,0),0)</f>
        <v>1.608390154109589</v>
      </c>
      <c r="BW60" s="97">
        <f>IF(Calculation!$K$6="Yes",IF((Calculation!I64)&lt;Calculation!J64,(Calculation!I64-Calculation!J64)*Calculation!$K$5,0),0)</f>
        <v>0</v>
      </c>
      <c r="BX60" s="127">
        <f>IF(Calculation!$N$5='Reference Data'!$BX$2,'Scaling Calculation'!D63,0)</f>
        <v>0</v>
      </c>
      <c r="BY60" s="3">
        <f>IF(Calculation!$N$5='Reference Data'!$BY$2,'Scaling Calculation'!H63,0)</f>
        <v>0</v>
      </c>
      <c r="BZ60" s="22">
        <f>IF(Calculation!$N$6="Yes",SUM('Reference Data'!BX60:BY60),0)</f>
        <v>0</v>
      </c>
      <c r="CA60" s="25"/>
      <c r="CB60" s="25"/>
      <c r="CC60" s="25"/>
      <c r="CD60" s="25"/>
      <c r="CE60" s="25"/>
      <c r="CF60" s="25"/>
      <c r="CG60" s="25"/>
      <c r="CH60" s="25"/>
      <c r="CI60" s="25"/>
      <c r="CJ60" s="25"/>
      <c r="CK60" s="25"/>
      <c r="CL60" s="25"/>
      <c r="CM60" s="25"/>
      <c r="CN60" s="25"/>
      <c r="CO60" s="25"/>
      <c r="CP60" s="25"/>
      <c r="CQ60" s="25" t="e">
        <f>IF(Calculation!#REF!='Reference Data'!CQ$2,Data!G60,0)</f>
        <v>#REF!</v>
      </c>
      <c r="CR60" s="25" t="e">
        <f>IF(Calculation!#REF!='Reference Data'!CR$2,Data!H60,0)</f>
        <v>#REF!</v>
      </c>
      <c r="CS60" s="25" t="e">
        <f>IF(Calculation!#REF!='Reference Data'!CS$2,Data!I60,0)</f>
        <v>#REF!</v>
      </c>
      <c r="CT60" s="25" t="e">
        <f>IF(Calculation!#REF!='Reference Data'!CT$2,Data!J60,0)</f>
        <v>#REF!</v>
      </c>
      <c r="CU60" s="25" t="e">
        <f>IF(Calculation!#REF!='Reference Data'!CU$2,Data!K60,0)</f>
        <v>#REF!</v>
      </c>
      <c r="CV60" s="25" t="e">
        <f>IF(Calculation!#REF!='Reference Data'!CV$2,Data!L60,0)</f>
        <v>#REF!</v>
      </c>
      <c r="CW60" s="25" t="e">
        <f>IF(Calculation!#REF!='Reference Data'!CW$2,Data!M60,0)</f>
        <v>#REF!</v>
      </c>
      <c r="CX60" s="25" t="e">
        <f>IF(Calculation!#REF!='Reference Data'!CX$2,Data!N60,0)</f>
        <v>#REF!</v>
      </c>
      <c r="CY60" s="25" t="e">
        <f>IF(Calculation!#REF!='Reference Data'!CY$2,Data!O60,0)</f>
        <v>#REF!</v>
      </c>
      <c r="CZ60" s="25" t="e">
        <f>IF(Calculation!#REF!='Reference Data'!CZ$2,Data!P60,0)</f>
        <v>#REF!</v>
      </c>
      <c r="DA60" s="25" t="e">
        <f>IF(Calculation!#REF!='Reference Data'!DA$2,Data!Q60,0)</f>
        <v>#REF!</v>
      </c>
      <c r="DB60" s="25" t="e">
        <f>IF(Calculation!#REF!='Reference Data'!DB$2,Data!R60,0)</f>
        <v>#REF!</v>
      </c>
      <c r="DC60" s="25" t="e">
        <f>IF(Calculation!#REF!='Reference Data'!DC$2,Data!S60,0)</f>
        <v>#REF!</v>
      </c>
      <c r="DD60" s="25" t="e">
        <f>IF(Calculation!#REF!='Reference Data'!DD$2,Data!T60,0)</f>
        <v>#REF!</v>
      </c>
      <c r="DE60" s="25" t="e">
        <f>IF(Calculation!#REF!='Reference Data'!DE$2,Data!U60,0)</f>
        <v>#REF!</v>
      </c>
      <c r="DF60" s="30" t="e">
        <f t="shared" si="7"/>
        <v>#REF!</v>
      </c>
    </row>
    <row r="61" spans="1:110" ht="15">
      <c r="A61" s="15">
        <v>10174</v>
      </c>
      <c r="B61" s="48" t="s">
        <v>68</v>
      </c>
      <c r="C61" s="24">
        <f>IF(Calculation!$C$6='Reference Data'!C$2,Data!G61,0)</f>
        <v>0</v>
      </c>
      <c r="D61" s="25">
        <f>IF(Calculation!$C$6='Reference Data'!D$2,Data!H61,0)</f>
        <v>0</v>
      </c>
      <c r="E61" s="25">
        <f>IF(Calculation!$C$6='Reference Data'!E$2,Data!I61,0)</f>
        <v>0.4926256849315067</v>
      </c>
      <c r="F61" s="25">
        <f>IF(Calculation!$C$6='Reference Data'!F$2,Data!J61,0)</f>
        <v>0</v>
      </c>
      <c r="G61" s="25">
        <f>IF(Calculation!$C$6='Reference Data'!G$2,Data!K61,0)</f>
        <v>0</v>
      </c>
      <c r="H61" s="25">
        <f>IF(Calculation!$C$6='Reference Data'!H$2,Data!L61,0)</f>
        <v>0</v>
      </c>
      <c r="I61" s="25">
        <f>IF(Calculation!$C$6='Reference Data'!I$2,Data!M61,0)</f>
        <v>0</v>
      </c>
      <c r="J61" s="25">
        <f>IF(Calculation!$C$6='Reference Data'!J$2,Data!N61,0)</f>
        <v>0</v>
      </c>
      <c r="K61" s="25">
        <f>IF(Calculation!$C$6='Reference Data'!K$2,Data!O61,0)</f>
        <v>0</v>
      </c>
      <c r="L61" s="25">
        <f>IF(Calculation!$C$6='Reference Data'!L$2,Data!P61,0)</f>
        <v>0</v>
      </c>
      <c r="M61" s="25">
        <f>IF(Calculation!$C$6='Reference Data'!M$2,Data!Q61,0)</f>
        <v>0</v>
      </c>
      <c r="N61" s="25">
        <f>IF(Calculation!$C$6='Reference Data'!N$2,Data!R61,0)</f>
        <v>0</v>
      </c>
      <c r="O61" s="25">
        <f>IF(Calculation!$C$6='Reference Data'!O$2,Data!S61,0)</f>
        <v>0</v>
      </c>
      <c r="P61" s="25">
        <f>IF(Calculation!$C$6='Reference Data'!P$2,Data!T61,0)</f>
        <v>0</v>
      </c>
      <c r="Q61" s="25">
        <f>IF(Calculation!$C$6='Reference Data'!Q$2,Data!U61,0)</f>
        <v>0</v>
      </c>
      <c r="R61" s="30">
        <f t="shared" si="1"/>
        <v>0.4926256849315067</v>
      </c>
      <c r="S61" s="31">
        <f>IF(S$2=Calculation!$D$6,Data!V61,0)</f>
        <v>0</v>
      </c>
      <c r="T61" s="6">
        <f>IF(T$2=Calculation!$D$6,Data!W61,0)</f>
        <v>0</v>
      </c>
      <c r="U61" s="6">
        <f>IF(U$2=Calculation!$D$6,Data!X61,0)</f>
        <v>0</v>
      </c>
      <c r="V61" s="6">
        <f>IF(V$2=Calculation!$D$6,Data!Y61,0)</f>
        <v>0</v>
      </c>
      <c r="W61" s="6">
        <f>IF(W$2=Calculation!$D$6,Data!Z61,0)</f>
        <v>0</v>
      </c>
      <c r="X61" s="6">
        <f>IF(X$2=Calculation!$D$6,Data!AA61,0)</f>
        <v>0</v>
      </c>
      <c r="Y61" s="6">
        <f>IF(Y$2=Calculation!$D$6,Data!AB61,0)</f>
        <v>0</v>
      </c>
      <c r="Z61" s="6">
        <f>IF(Z$2=Calculation!$D$6,Data!AC61,0)</f>
        <v>0</v>
      </c>
      <c r="AA61" s="6">
        <f>IF(AA$2=Calculation!$D$6,Data!AD61,0)</f>
        <v>0</v>
      </c>
      <c r="AB61" s="6">
        <f>IF(AB$2=Calculation!$D$6,Data!AE61,0)</f>
        <v>0</v>
      </c>
      <c r="AC61" s="6">
        <f>IF(AC$2=Calculation!$D$6,Data!AF61,0)</f>
        <v>0</v>
      </c>
      <c r="AD61" s="6">
        <f>IF(AD$2=Calculation!$D$6,Data!AG61,0)</f>
        <v>0</v>
      </c>
      <c r="AE61" s="6">
        <f>IF(AE$2=Calculation!$D$6,Data!AH61,0)</f>
        <v>0</v>
      </c>
      <c r="AF61" s="6">
        <f>IF(AF$2=Calculation!$D$6,Data!AI61,0)</f>
        <v>0</v>
      </c>
      <c r="AG61" s="8">
        <f t="shared" si="2"/>
        <v>0</v>
      </c>
      <c r="AH61" s="31">
        <f>IF(AH$2=Calculation!$E$6,0,0)</f>
        <v>0</v>
      </c>
      <c r="AI61" s="6">
        <f>IF(AI$2=Calculation!$E$6,Data!AJ61,0)</f>
        <v>0</v>
      </c>
      <c r="AJ61" s="6">
        <f>IF(AJ$2=Calculation!$E$6,Data!AK61,0)</f>
        <v>0</v>
      </c>
      <c r="AK61" s="6">
        <f>IF(AK$2=Calculation!$E$6,Data!AL61,0)</f>
        <v>0</v>
      </c>
      <c r="AL61" s="6">
        <f>IF(AL$2=Calculation!$E$6,Data!AM61,0)</f>
        <v>0</v>
      </c>
      <c r="AM61" s="6">
        <f>IF(AM$2=Calculation!$E$6,Data!AN61,0)</f>
        <v>0</v>
      </c>
      <c r="AN61" s="6">
        <f>IF(AN$2=Calculation!$E$6,Data!AO61,0)</f>
        <v>0</v>
      </c>
      <c r="AO61" s="6">
        <f>IF(AO$2=Calculation!$E$6,Data!AP61,0)</f>
        <v>0</v>
      </c>
      <c r="AP61" s="8">
        <f t="shared" si="3"/>
        <v>0</v>
      </c>
      <c r="AQ61" s="31">
        <f>IF(AQ$2=Calculation!$F$6,0,0)</f>
        <v>0</v>
      </c>
      <c r="AR61" s="6">
        <f>IF(AR$2=Calculation!$F$6,Data!AQ61,0)</f>
        <v>0</v>
      </c>
      <c r="AS61" s="6">
        <f>IF(AS$2=Calculation!$F$6,Data!AR61,0)</f>
        <v>0</v>
      </c>
      <c r="AT61" s="6">
        <f>IF(AT$2=Calculation!$F$6,Data!AS61,0)</f>
        <v>0</v>
      </c>
      <c r="AU61" s="6">
        <f>IF(AU$2=Calculation!$F$6,Data!AT61,0)</f>
        <v>0</v>
      </c>
      <c r="AV61" s="6">
        <f>IF(AV$2=Calculation!$F$6,Data!AU61,0)</f>
        <v>0</v>
      </c>
      <c r="AW61" s="6">
        <f>IF(AW$2=Calculation!$F$6,Data!AV61,0)</f>
        <v>0</v>
      </c>
      <c r="AX61" s="6">
        <f>IF(AX$2=Calculation!$F$6,Data!AW61,0)</f>
        <v>0</v>
      </c>
      <c r="AY61" s="8">
        <f t="shared" si="4"/>
        <v>0</v>
      </c>
      <c r="AZ61" s="31">
        <f>IF(AZ$2=Calculation!$G$6,0,0)</f>
        <v>0</v>
      </c>
      <c r="BA61" s="6">
        <f>IF(BA$2=Calculation!$G$6,Data!AX61,0)</f>
        <v>0</v>
      </c>
      <c r="BB61" s="6">
        <f>IF(BB$2=Calculation!$G$6,Data!AY61,0)</f>
        <v>0</v>
      </c>
      <c r="BC61" s="6">
        <f>IF(BC$2=Calculation!$G$6,Data!AZ61,0)</f>
        <v>0</v>
      </c>
      <c r="BD61" s="6">
        <f>IF(BD$2=Calculation!$G$6,Data!BA61,0)</f>
        <v>0</v>
      </c>
      <c r="BE61" s="6">
        <f>IF(BE$2=Calculation!$G$6,Data!BB61,0)</f>
        <v>0</v>
      </c>
      <c r="BF61" s="6">
        <f>IF(BF$2=Calculation!$G$6,Data!BC61,0)</f>
        <v>0</v>
      </c>
      <c r="BG61" s="6">
        <f>IF(BG$2=Calculation!$G$6,Data!BD61,0)</f>
        <v>0</v>
      </c>
      <c r="BH61" s="8">
        <f t="shared" si="5"/>
        <v>0</v>
      </c>
      <c r="BI61" s="119">
        <f>IF(Calculation!$H$6="Yes",Data!BE61,0)</f>
        <v>0</v>
      </c>
      <c r="BJ61" s="31">
        <f>IF(BJ$2=Calculation!$L$4,0,0)</f>
        <v>0</v>
      </c>
      <c r="BK61" s="6">
        <f>IF(BK$2=Calculation!$L$4,Data!BV61,0)</f>
        <v>0</v>
      </c>
      <c r="BL61" s="6">
        <f>IF(BL$2=Calculation!$L$4,Data!BW61,0)</f>
        <v>0</v>
      </c>
      <c r="BM61" s="6">
        <f>IF(BM$2=Calculation!$L$4,Data!BX61,0)</f>
        <v>0</v>
      </c>
      <c r="BN61" s="6">
        <f>IF(BN$2=Calculation!$L$4,Data!BY61,0)</f>
        <v>0</v>
      </c>
      <c r="BO61" s="22">
        <f t="shared" si="6"/>
        <v>0</v>
      </c>
      <c r="BP61" s="25">
        <f>IF(Calculation!$J$6='Reference Data'!BP$2,Data!C61,0)</f>
        <v>0</v>
      </c>
      <c r="BQ61" s="25">
        <f>IF(Calculation!$J$6='Reference Data'!BQ$2,Data!D61,0)</f>
        <v>0</v>
      </c>
      <c r="BR61" s="25">
        <f>IF(Calculation!$J$6='Reference Data'!BR$2,Data!E61,0)</f>
        <v>0</v>
      </c>
      <c r="BS61" s="25">
        <f>IF(Calculation!$J$6='Reference Data'!BS$2,Data!F61,0)</f>
        <v>0.507</v>
      </c>
      <c r="BT61" s="121">
        <f t="shared" si="8"/>
        <v>0.507</v>
      </c>
      <c r="BU61" s="124">
        <f>IF(Calculation!$L$6="Yes",'Reference Data'!BO61*Calculation!$L$5,0)</f>
        <v>0</v>
      </c>
      <c r="BV61" s="124">
        <f>IF(Calculation!$M$6="Yes",IF((Calculation!I65-'Reference Data'!BT61)&gt;0,(Calculation!I65-'Reference Data'!BT61)*Calculation!$M$5,0),0)</f>
        <v>0</v>
      </c>
      <c r="BW61" s="97">
        <f>IF(Calculation!$K$6="Yes",IF((Calculation!I65)&lt;Calculation!J65,(Calculation!I65-Calculation!J65)*Calculation!$K$5,0),0)</f>
        <v>-0.014374315068493293</v>
      </c>
      <c r="BX61" s="127">
        <f>IF(Calculation!$N$5='Reference Data'!$BX$2,'Scaling Calculation'!D64,0)</f>
        <v>0</v>
      </c>
      <c r="BY61" s="3">
        <f>IF(Calculation!$N$5='Reference Data'!$BY$2,'Scaling Calculation'!H64,0)</f>
        <v>0</v>
      </c>
      <c r="BZ61" s="22">
        <f>IF(Calculation!$N$6="Yes",SUM('Reference Data'!BX61:BY61),0)</f>
        <v>0</v>
      </c>
      <c r="CA61" s="25"/>
      <c r="CB61" s="25"/>
      <c r="CC61" s="25"/>
      <c r="CD61" s="25"/>
      <c r="CE61" s="25"/>
      <c r="CF61" s="25"/>
      <c r="CG61" s="25"/>
      <c r="CH61" s="25"/>
      <c r="CI61" s="25"/>
      <c r="CJ61" s="25"/>
      <c r="CK61" s="25"/>
      <c r="CL61" s="25"/>
      <c r="CM61" s="25"/>
      <c r="CN61" s="25"/>
      <c r="CO61" s="25"/>
      <c r="CP61" s="25"/>
      <c r="CQ61" s="25" t="e">
        <f>IF(Calculation!#REF!='Reference Data'!CQ$2,Data!G61,0)</f>
        <v>#REF!</v>
      </c>
      <c r="CR61" s="25" t="e">
        <f>IF(Calculation!#REF!='Reference Data'!CR$2,Data!H61,0)</f>
        <v>#REF!</v>
      </c>
      <c r="CS61" s="25" t="e">
        <f>IF(Calculation!#REF!='Reference Data'!CS$2,Data!I61,0)</f>
        <v>#REF!</v>
      </c>
      <c r="CT61" s="25" t="e">
        <f>IF(Calculation!#REF!='Reference Data'!CT$2,Data!J61,0)</f>
        <v>#REF!</v>
      </c>
      <c r="CU61" s="25" t="e">
        <f>IF(Calculation!#REF!='Reference Data'!CU$2,Data!K61,0)</f>
        <v>#REF!</v>
      </c>
      <c r="CV61" s="25" t="e">
        <f>IF(Calculation!#REF!='Reference Data'!CV$2,Data!L61,0)</f>
        <v>#REF!</v>
      </c>
      <c r="CW61" s="25" t="e">
        <f>IF(Calculation!#REF!='Reference Data'!CW$2,Data!M61,0)</f>
        <v>#REF!</v>
      </c>
      <c r="CX61" s="25" t="e">
        <f>IF(Calculation!#REF!='Reference Data'!CX$2,Data!N61,0)</f>
        <v>#REF!</v>
      </c>
      <c r="CY61" s="25" t="e">
        <f>IF(Calculation!#REF!='Reference Data'!CY$2,Data!O61,0)</f>
        <v>#REF!</v>
      </c>
      <c r="CZ61" s="25" t="e">
        <f>IF(Calculation!#REF!='Reference Data'!CZ$2,Data!P61,0)</f>
        <v>#REF!</v>
      </c>
      <c r="DA61" s="25" t="e">
        <f>IF(Calculation!#REF!='Reference Data'!DA$2,Data!Q61,0)</f>
        <v>#REF!</v>
      </c>
      <c r="DB61" s="25" t="e">
        <f>IF(Calculation!#REF!='Reference Data'!DB$2,Data!R61,0)</f>
        <v>#REF!</v>
      </c>
      <c r="DC61" s="25" t="e">
        <f>IF(Calculation!#REF!='Reference Data'!DC$2,Data!S61,0)</f>
        <v>#REF!</v>
      </c>
      <c r="DD61" s="25" t="e">
        <f>IF(Calculation!#REF!='Reference Data'!DD$2,Data!T61,0)</f>
        <v>#REF!</v>
      </c>
      <c r="DE61" s="25" t="e">
        <f>IF(Calculation!#REF!='Reference Data'!DE$2,Data!U61,0)</f>
        <v>#REF!</v>
      </c>
      <c r="DF61" s="30" t="e">
        <f t="shared" si="7"/>
        <v>#REF!</v>
      </c>
    </row>
    <row r="62" spans="1:110" ht="15">
      <c r="A62" s="15">
        <v>10177</v>
      </c>
      <c r="B62" s="48" t="s">
        <v>69</v>
      </c>
      <c r="C62" s="24">
        <f>IF(Calculation!$C$6='Reference Data'!C$2,Data!G62,0)</f>
        <v>0</v>
      </c>
      <c r="D62" s="25">
        <f>IF(Calculation!$C$6='Reference Data'!D$2,Data!H62,0)</f>
        <v>0</v>
      </c>
      <c r="E62" s="25">
        <f>IF(Calculation!$C$6='Reference Data'!E$2,Data!I62,0)</f>
        <v>8.264235159817352</v>
      </c>
      <c r="F62" s="25">
        <f>IF(Calculation!$C$6='Reference Data'!F$2,Data!J62,0)</f>
        <v>0</v>
      </c>
      <c r="G62" s="25">
        <f>IF(Calculation!$C$6='Reference Data'!G$2,Data!K62,0)</f>
        <v>0</v>
      </c>
      <c r="H62" s="25">
        <f>IF(Calculation!$C$6='Reference Data'!H$2,Data!L62,0)</f>
        <v>0</v>
      </c>
      <c r="I62" s="25">
        <f>IF(Calculation!$C$6='Reference Data'!I$2,Data!M62,0)</f>
        <v>0</v>
      </c>
      <c r="J62" s="25">
        <f>IF(Calculation!$C$6='Reference Data'!J$2,Data!N62,0)</f>
        <v>0</v>
      </c>
      <c r="K62" s="25">
        <f>IF(Calculation!$C$6='Reference Data'!K$2,Data!O62,0)</f>
        <v>0</v>
      </c>
      <c r="L62" s="25">
        <f>IF(Calculation!$C$6='Reference Data'!L$2,Data!P62,0)</f>
        <v>0</v>
      </c>
      <c r="M62" s="25">
        <f>IF(Calculation!$C$6='Reference Data'!M$2,Data!Q62,0)</f>
        <v>0</v>
      </c>
      <c r="N62" s="25">
        <f>IF(Calculation!$C$6='Reference Data'!N$2,Data!R62,0)</f>
        <v>0</v>
      </c>
      <c r="O62" s="25">
        <f>IF(Calculation!$C$6='Reference Data'!O$2,Data!S62,0)</f>
        <v>0</v>
      </c>
      <c r="P62" s="25">
        <f>IF(Calculation!$C$6='Reference Data'!P$2,Data!T62,0)</f>
        <v>0</v>
      </c>
      <c r="Q62" s="25">
        <f>IF(Calculation!$C$6='Reference Data'!Q$2,Data!U62,0)</f>
        <v>0</v>
      </c>
      <c r="R62" s="30">
        <f t="shared" si="1"/>
        <v>8.264235159817352</v>
      </c>
      <c r="S62" s="31">
        <f>IF(S$2=Calculation!$D$6,Data!V62,0)</f>
        <v>0</v>
      </c>
      <c r="T62" s="6">
        <f>IF(T$2=Calculation!$D$6,Data!W62,0)</f>
        <v>0</v>
      </c>
      <c r="U62" s="6">
        <f>IF(U$2=Calculation!$D$6,Data!X62,0)</f>
        <v>0</v>
      </c>
      <c r="V62" s="6">
        <f>IF(V$2=Calculation!$D$6,Data!Y62,0)</f>
        <v>0</v>
      </c>
      <c r="W62" s="6">
        <f>IF(W$2=Calculation!$D$6,Data!Z62,0)</f>
        <v>0</v>
      </c>
      <c r="X62" s="6">
        <f>IF(X$2=Calculation!$D$6,Data!AA62,0)</f>
        <v>0</v>
      </c>
      <c r="Y62" s="6">
        <f>IF(Y$2=Calculation!$D$6,Data!AB62,0)</f>
        <v>0</v>
      </c>
      <c r="Z62" s="6">
        <f>IF(Z$2=Calculation!$D$6,Data!AC62,0)</f>
        <v>0</v>
      </c>
      <c r="AA62" s="6">
        <f>IF(AA$2=Calculation!$D$6,Data!AD62,0)</f>
        <v>0</v>
      </c>
      <c r="AB62" s="6">
        <f>IF(AB$2=Calculation!$D$6,Data!AE62,0)</f>
        <v>0</v>
      </c>
      <c r="AC62" s="6">
        <f>IF(AC$2=Calculation!$D$6,Data!AF62,0)</f>
        <v>0</v>
      </c>
      <c r="AD62" s="6">
        <f>IF(AD$2=Calculation!$D$6,Data!AG62,0)</f>
        <v>0</v>
      </c>
      <c r="AE62" s="6">
        <f>IF(AE$2=Calculation!$D$6,Data!AH62,0)</f>
        <v>0</v>
      </c>
      <c r="AF62" s="6">
        <f>IF(AF$2=Calculation!$D$6,Data!AI62,0)</f>
        <v>0</v>
      </c>
      <c r="AG62" s="8">
        <f t="shared" si="2"/>
        <v>0</v>
      </c>
      <c r="AH62" s="31">
        <f>IF(AH$2=Calculation!$E$6,0,0)</f>
        <v>0</v>
      </c>
      <c r="AI62" s="6">
        <f>IF(AI$2=Calculation!$E$6,Data!AJ62,0)</f>
        <v>0</v>
      </c>
      <c r="AJ62" s="6">
        <f>IF(AJ$2=Calculation!$E$6,Data!AK62,0)</f>
        <v>0</v>
      </c>
      <c r="AK62" s="6">
        <f>IF(AK$2=Calculation!$E$6,Data!AL62,0)</f>
        <v>0</v>
      </c>
      <c r="AL62" s="6">
        <f>IF(AL$2=Calculation!$E$6,Data!AM62,0)</f>
        <v>0</v>
      </c>
      <c r="AM62" s="6">
        <f>IF(AM$2=Calculation!$E$6,Data!AN62,0)</f>
        <v>0</v>
      </c>
      <c r="AN62" s="6">
        <f>IF(AN$2=Calculation!$E$6,Data!AO62,0)</f>
        <v>0</v>
      </c>
      <c r="AO62" s="6">
        <f>IF(AO$2=Calculation!$E$6,Data!AP62,0)</f>
        <v>0</v>
      </c>
      <c r="AP62" s="8">
        <f t="shared" si="3"/>
        <v>0</v>
      </c>
      <c r="AQ62" s="31">
        <f>IF(AQ$2=Calculation!$F$6,0,0)</f>
        <v>0</v>
      </c>
      <c r="AR62" s="6">
        <f>IF(AR$2=Calculation!$F$6,Data!AQ62,0)</f>
        <v>0</v>
      </c>
      <c r="AS62" s="6">
        <f>IF(AS$2=Calculation!$F$6,Data!AR62,0)</f>
        <v>0</v>
      </c>
      <c r="AT62" s="6">
        <f>IF(AT$2=Calculation!$F$6,Data!AS62,0)</f>
        <v>0</v>
      </c>
      <c r="AU62" s="6">
        <f>IF(AU$2=Calculation!$F$6,Data!AT62,0)</f>
        <v>0</v>
      </c>
      <c r="AV62" s="6">
        <f>IF(AV$2=Calculation!$F$6,Data!AU62,0)</f>
        <v>0</v>
      </c>
      <c r="AW62" s="6">
        <f>IF(AW$2=Calculation!$F$6,Data!AV62,0)</f>
        <v>0</v>
      </c>
      <c r="AX62" s="6">
        <f>IF(AX$2=Calculation!$F$6,Data!AW62,0)</f>
        <v>0</v>
      </c>
      <c r="AY62" s="8">
        <f t="shared" si="4"/>
        <v>0</v>
      </c>
      <c r="AZ62" s="31">
        <f>IF(AZ$2=Calculation!$G$6,0,0)</f>
        <v>0</v>
      </c>
      <c r="BA62" s="6">
        <f>IF(BA$2=Calculation!$G$6,Data!AX62,0)</f>
        <v>0</v>
      </c>
      <c r="BB62" s="6">
        <f>IF(BB$2=Calculation!$G$6,Data!AY62,0)</f>
        <v>0</v>
      </c>
      <c r="BC62" s="6">
        <f>IF(BC$2=Calculation!$G$6,Data!AZ62,0)</f>
        <v>0</v>
      </c>
      <c r="BD62" s="6">
        <f>IF(BD$2=Calculation!$G$6,Data!BA62,0)</f>
        <v>0</v>
      </c>
      <c r="BE62" s="6">
        <f>IF(BE$2=Calculation!$G$6,Data!BB62,0)</f>
        <v>0</v>
      </c>
      <c r="BF62" s="6">
        <f>IF(BF$2=Calculation!$G$6,Data!BC62,0)</f>
        <v>0</v>
      </c>
      <c r="BG62" s="6">
        <f>IF(BG$2=Calculation!$G$6,Data!BD62,0)</f>
        <v>0</v>
      </c>
      <c r="BH62" s="8">
        <f t="shared" si="5"/>
        <v>0</v>
      </c>
      <c r="BI62" s="119">
        <f>IF(Calculation!$H$6="Yes",Data!BE62,0)</f>
        <v>0</v>
      </c>
      <c r="BJ62" s="31">
        <f>IF(BJ$2=Calculation!$L$4,0,0)</f>
        <v>0</v>
      </c>
      <c r="BK62" s="6">
        <f>IF(BK$2=Calculation!$L$4,Data!BV62,0)</f>
        <v>0</v>
      </c>
      <c r="BL62" s="6">
        <f>IF(BL$2=Calculation!$L$4,Data!BW62,0)</f>
        <v>0</v>
      </c>
      <c r="BM62" s="6">
        <f>IF(BM$2=Calculation!$L$4,Data!BX62,0)</f>
        <v>0</v>
      </c>
      <c r="BN62" s="6">
        <f>IF(BN$2=Calculation!$L$4,Data!BY62,0)</f>
        <v>0</v>
      </c>
      <c r="BO62" s="22">
        <f t="shared" si="6"/>
        <v>0</v>
      </c>
      <c r="BP62" s="25">
        <f>IF(Calculation!$J$6='Reference Data'!BP$2,Data!C62,0)</f>
        <v>0</v>
      </c>
      <c r="BQ62" s="25">
        <f>IF(Calculation!$J$6='Reference Data'!BQ$2,Data!D62,0)</f>
        <v>0</v>
      </c>
      <c r="BR62" s="25">
        <f>IF(Calculation!$J$6='Reference Data'!BR$2,Data!E62,0)</f>
        <v>0</v>
      </c>
      <c r="BS62" s="25">
        <f>IF(Calculation!$J$6='Reference Data'!BS$2,Data!F62,0)</f>
        <v>11.665</v>
      </c>
      <c r="BT62" s="121">
        <f t="shared" si="8"/>
        <v>11.665</v>
      </c>
      <c r="BU62" s="124">
        <f>IF(Calculation!$L$6="Yes",'Reference Data'!BO62*Calculation!$L$5,0)</f>
        <v>0</v>
      </c>
      <c r="BV62" s="124">
        <f>IF(Calculation!$M$6="Yes",IF((Calculation!I66-'Reference Data'!BT62)&gt;0,(Calculation!I66-'Reference Data'!BT62)*Calculation!$M$5,0),0)</f>
        <v>0</v>
      </c>
      <c r="BW62" s="97">
        <f>IF(Calculation!$K$6="Yes",IF((Calculation!I66)&lt;Calculation!J66,(Calculation!I66-Calculation!J66)*Calculation!$K$5,0),0)</f>
        <v>-3.4007648401826476</v>
      </c>
      <c r="BX62" s="127">
        <f>IF(Calculation!$N$5='Reference Data'!$BX$2,'Scaling Calculation'!D65,0)</f>
        <v>0</v>
      </c>
      <c r="BY62" s="3">
        <f>IF(Calculation!$N$5='Reference Data'!$BY$2,'Scaling Calculation'!H65,0)</f>
        <v>0</v>
      </c>
      <c r="BZ62" s="22">
        <f>IF(Calculation!$N$6="Yes",SUM('Reference Data'!BX62:BY62),0)</f>
        <v>0</v>
      </c>
      <c r="CA62" s="25"/>
      <c r="CB62" s="25"/>
      <c r="CC62" s="25"/>
      <c r="CD62" s="25"/>
      <c r="CE62" s="25"/>
      <c r="CF62" s="25"/>
      <c r="CG62" s="25"/>
      <c r="CH62" s="25"/>
      <c r="CI62" s="25"/>
      <c r="CJ62" s="25"/>
      <c r="CK62" s="25"/>
      <c r="CL62" s="25"/>
      <c r="CM62" s="25"/>
      <c r="CN62" s="25"/>
      <c r="CO62" s="25"/>
      <c r="CP62" s="25"/>
      <c r="CQ62" s="25" t="e">
        <f>IF(Calculation!#REF!='Reference Data'!CQ$2,Data!G62,0)</f>
        <v>#REF!</v>
      </c>
      <c r="CR62" s="25" t="e">
        <f>IF(Calculation!#REF!='Reference Data'!CR$2,Data!H62,0)</f>
        <v>#REF!</v>
      </c>
      <c r="CS62" s="25" t="e">
        <f>IF(Calculation!#REF!='Reference Data'!CS$2,Data!I62,0)</f>
        <v>#REF!</v>
      </c>
      <c r="CT62" s="25" t="e">
        <f>IF(Calculation!#REF!='Reference Data'!CT$2,Data!J62,0)</f>
        <v>#REF!</v>
      </c>
      <c r="CU62" s="25" t="e">
        <f>IF(Calculation!#REF!='Reference Data'!CU$2,Data!K62,0)</f>
        <v>#REF!</v>
      </c>
      <c r="CV62" s="25" t="e">
        <f>IF(Calculation!#REF!='Reference Data'!CV$2,Data!L62,0)</f>
        <v>#REF!</v>
      </c>
      <c r="CW62" s="25" t="e">
        <f>IF(Calculation!#REF!='Reference Data'!CW$2,Data!M62,0)</f>
        <v>#REF!</v>
      </c>
      <c r="CX62" s="25" t="e">
        <f>IF(Calculation!#REF!='Reference Data'!CX$2,Data!N62,0)</f>
        <v>#REF!</v>
      </c>
      <c r="CY62" s="25" t="e">
        <f>IF(Calculation!#REF!='Reference Data'!CY$2,Data!O62,0)</f>
        <v>#REF!</v>
      </c>
      <c r="CZ62" s="25" t="e">
        <f>IF(Calculation!#REF!='Reference Data'!CZ$2,Data!P62,0)</f>
        <v>#REF!</v>
      </c>
      <c r="DA62" s="25" t="e">
        <f>IF(Calculation!#REF!='Reference Data'!DA$2,Data!Q62,0)</f>
        <v>#REF!</v>
      </c>
      <c r="DB62" s="25" t="e">
        <f>IF(Calculation!#REF!='Reference Data'!DB$2,Data!R62,0)</f>
        <v>#REF!</v>
      </c>
      <c r="DC62" s="25" t="e">
        <f>IF(Calculation!#REF!='Reference Data'!DC$2,Data!S62,0)</f>
        <v>#REF!</v>
      </c>
      <c r="DD62" s="25" t="e">
        <f>IF(Calculation!#REF!='Reference Data'!DD$2,Data!T62,0)</f>
        <v>#REF!</v>
      </c>
      <c r="DE62" s="25" t="e">
        <f>IF(Calculation!#REF!='Reference Data'!DE$2,Data!U62,0)</f>
        <v>#REF!</v>
      </c>
      <c r="DF62" s="30" t="e">
        <f t="shared" si="7"/>
        <v>#REF!</v>
      </c>
    </row>
    <row r="63" spans="1:110" ht="15">
      <c r="A63" s="15">
        <v>10179</v>
      </c>
      <c r="B63" s="48" t="s">
        <v>70</v>
      </c>
      <c r="C63" s="24">
        <f>IF(Calculation!$C$6='Reference Data'!C$2,Data!G63,0)</f>
        <v>0</v>
      </c>
      <c r="D63" s="25">
        <f>IF(Calculation!$C$6='Reference Data'!D$2,Data!H63,0)</f>
        <v>0</v>
      </c>
      <c r="E63" s="25">
        <f>IF(Calculation!$C$6='Reference Data'!E$2,Data!I63,0)</f>
        <v>190.18913264840182</v>
      </c>
      <c r="F63" s="25">
        <f>IF(Calculation!$C$6='Reference Data'!F$2,Data!J63,0)</f>
        <v>0</v>
      </c>
      <c r="G63" s="25">
        <f>IF(Calculation!$C$6='Reference Data'!G$2,Data!K63,0)</f>
        <v>0</v>
      </c>
      <c r="H63" s="25">
        <f>IF(Calculation!$C$6='Reference Data'!H$2,Data!L63,0)</f>
        <v>0</v>
      </c>
      <c r="I63" s="25">
        <f>IF(Calculation!$C$6='Reference Data'!I$2,Data!M63,0)</f>
        <v>0</v>
      </c>
      <c r="J63" s="25">
        <f>IF(Calculation!$C$6='Reference Data'!J$2,Data!N63,0)</f>
        <v>0</v>
      </c>
      <c r="K63" s="25">
        <f>IF(Calculation!$C$6='Reference Data'!K$2,Data!O63,0)</f>
        <v>0</v>
      </c>
      <c r="L63" s="25">
        <f>IF(Calculation!$C$6='Reference Data'!L$2,Data!P63,0)</f>
        <v>0</v>
      </c>
      <c r="M63" s="25">
        <f>IF(Calculation!$C$6='Reference Data'!M$2,Data!Q63,0)</f>
        <v>0</v>
      </c>
      <c r="N63" s="25">
        <f>IF(Calculation!$C$6='Reference Data'!N$2,Data!R63,0)</f>
        <v>0</v>
      </c>
      <c r="O63" s="25">
        <f>IF(Calculation!$C$6='Reference Data'!O$2,Data!S63,0)</f>
        <v>0</v>
      </c>
      <c r="P63" s="25">
        <f>IF(Calculation!$C$6='Reference Data'!P$2,Data!T63,0)</f>
        <v>0</v>
      </c>
      <c r="Q63" s="25">
        <f>IF(Calculation!$C$6='Reference Data'!Q$2,Data!U63,0)</f>
        <v>0</v>
      </c>
      <c r="R63" s="30">
        <f t="shared" si="1"/>
        <v>190.18913264840182</v>
      </c>
      <c r="S63" s="31">
        <f>IF(S$2=Calculation!$D$6,Data!V63,0)</f>
        <v>0</v>
      </c>
      <c r="T63" s="6">
        <f>IF(T$2=Calculation!$D$6,Data!W63,0)</f>
        <v>0</v>
      </c>
      <c r="U63" s="6">
        <f>IF(U$2=Calculation!$D$6,Data!X63,0)</f>
        <v>0</v>
      </c>
      <c r="V63" s="6">
        <f>IF(V$2=Calculation!$D$6,Data!Y63,0)</f>
        <v>0</v>
      </c>
      <c r="W63" s="6">
        <f>IF(W$2=Calculation!$D$6,Data!Z63,0)</f>
        <v>0</v>
      </c>
      <c r="X63" s="6">
        <f>IF(X$2=Calculation!$D$6,Data!AA63,0)</f>
        <v>0</v>
      </c>
      <c r="Y63" s="6">
        <f>IF(Y$2=Calculation!$D$6,Data!AB63,0)</f>
        <v>0</v>
      </c>
      <c r="Z63" s="6">
        <f>IF(Z$2=Calculation!$D$6,Data!AC63,0)</f>
        <v>0</v>
      </c>
      <c r="AA63" s="6">
        <f>IF(AA$2=Calculation!$D$6,Data!AD63,0)</f>
        <v>0</v>
      </c>
      <c r="AB63" s="6">
        <f>IF(AB$2=Calculation!$D$6,Data!AE63,0)</f>
        <v>0</v>
      </c>
      <c r="AC63" s="6">
        <f>IF(AC$2=Calculation!$D$6,Data!AF63,0)</f>
        <v>0</v>
      </c>
      <c r="AD63" s="6">
        <f>IF(AD$2=Calculation!$D$6,Data!AG63,0)</f>
        <v>0</v>
      </c>
      <c r="AE63" s="6">
        <f>IF(AE$2=Calculation!$D$6,Data!AH63,0)</f>
        <v>0</v>
      </c>
      <c r="AF63" s="6">
        <f>IF(AF$2=Calculation!$D$6,Data!AI63,0)</f>
        <v>0</v>
      </c>
      <c r="AG63" s="8">
        <f t="shared" si="2"/>
        <v>0</v>
      </c>
      <c r="AH63" s="31">
        <f>IF(AH$2=Calculation!$E$6,0,0)</f>
        <v>0</v>
      </c>
      <c r="AI63" s="6">
        <f>IF(AI$2=Calculation!$E$6,Data!AJ63,0)</f>
        <v>0</v>
      </c>
      <c r="AJ63" s="6">
        <f>IF(AJ$2=Calculation!$E$6,Data!AK63,0)</f>
        <v>0</v>
      </c>
      <c r="AK63" s="6">
        <f>IF(AK$2=Calculation!$E$6,Data!AL63,0)</f>
        <v>0</v>
      </c>
      <c r="AL63" s="6">
        <f>IF(AL$2=Calculation!$E$6,Data!AM63,0)</f>
        <v>0</v>
      </c>
      <c r="AM63" s="6">
        <f>IF(AM$2=Calculation!$E$6,Data!AN63,0)</f>
        <v>0</v>
      </c>
      <c r="AN63" s="6">
        <f>IF(AN$2=Calculation!$E$6,Data!AO63,0)</f>
        <v>0</v>
      </c>
      <c r="AO63" s="6">
        <f>IF(AO$2=Calculation!$E$6,Data!AP63,0)</f>
        <v>0</v>
      </c>
      <c r="AP63" s="8">
        <f t="shared" si="3"/>
        <v>0</v>
      </c>
      <c r="AQ63" s="31">
        <f>IF(AQ$2=Calculation!$F$6,0,0)</f>
        <v>0</v>
      </c>
      <c r="AR63" s="6">
        <f>IF(AR$2=Calculation!$F$6,Data!AQ63,0)</f>
        <v>0</v>
      </c>
      <c r="AS63" s="6">
        <f>IF(AS$2=Calculation!$F$6,Data!AR63,0)</f>
        <v>9.404223744292237</v>
      </c>
      <c r="AT63" s="6">
        <f>IF(AT$2=Calculation!$F$6,Data!AS63,0)</f>
        <v>0</v>
      </c>
      <c r="AU63" s="6">
        <f>IF(AU$2=Calculation!$F$6,Data!AT63,0)</f>
        <v>0</v>
      </c>
      <c r="AV63" s="6">
        <f>IF(AV$2=Calculation!$F$6,Data!AU63,0)</f>
        <v>0</v>
      </c>
      <c r="AW63" s="6">
        <f>IF(AW$2=Calculation!$F$6,Data!AV63,0)</f>
        <v>0</v>
      </c>
      <c r="AX63" s="6">
        <f>IF(AX$2=Calculation!$F$6,Data!AW63,0)</f>
        <v>0</v>
      </c>
      <c r="AY63" s="8">
        <f t="shared" si="4"/>
        <v>9.404223744292237</v>
      </c>
      <c r="AZ63" s="31">
        <f>IF(AZ$2=Calculation!$G$6,0,0)</f>
        <v>0</v>
      </c>
      <c r="BA63" s="6">
        <f>IF(BA$2=Calculation!$G$6,Data!AX63,0)</f>
        <v>0</v>
      </c>
      <c r="BB63" s="6">
        <f>IF(BB$2=Calculation!$G$6,Data!AY63,0)</f>
        <v>3.5765981735159817</v>
      </c>
      <c r="BC63" s="6">
        <f>IF(BC$2=Calculation!$G$6,Data!AZ63,0)</f>
        <v>0</v>
      </c>
      <c r="BD63" s="6">
        <f>IF(BD$2=Calculation!$G$6,Data!BA63,0)</f>
        <v>0</v>
      </c>
      <c r="BE63" s="6">
        <f>IF(BE$2=Calculation!$G$6,Data!BB63,0)</f>
        <v>0</v>
      </c>
      <c r="BF63" s="6">
        <f>IF(BF$2=Calculation!$G$6,Data!BC63,0)</f>
        <v>0</v>
      </c>
      <c r="BG63" s="6">
        <f>IF(BG$2=Calculation!$G$6,Data!BD63,0)</f>
        <v>0</v>
      </c>
      <c r="BH63" s="8">
        <f t="shared" si="5"/>
        <v>3.5765981735159817</v>
      </c>
      <c r="BI63" s="119">
        <f>IF(Calculation!$H$6="Yes",Data!BE63,0)</f>
        <v>0</v>
      </c>
      <c r="BJ63" s="31">
        <f>IF(BJ$2=Calculation!$L$4,0,0)</f>
        <v>0</v>
      </c>
      <c r="BK63" s="6">
        <f>IF(BK$2=Calculation!$L$4,Data!BV63,0)</f>
        <v>0</v>
      </c>
      <c r="BL63" s="6">
        <f>IF(BL$2=Calculation!$L$4,Data!BW63,0)</f>
        <v>2.8874999999999997</v>
      </c>
      <c r="BM63" s="6">
        <f>IF(BM$2=Calculation!$L$4,Data!BX63,0)</f>
        <v>0</v>
      </c>
      <c r="BN63" s="6">
        <f>IF(BN$2=Calculation!$L$4,Data!BY63,0)</f>
        <v>0</v>
      </c>
      <c r="BO63" s="22">
        <f t="shared" si="6"/>
        <v>2.8874999999999997</v>
      </c>
      <c r="BP63" s="25">
        <f>IF(Calculation!$J$6='Reference Data'!BP$2,Data!C63,0)</f>
        <v>0</v>
      </c>
      <c r="BQ63" s="25">
        <f>IF(Calculation!$J$6='Reference Data'!BQ$2,Data!D63,0)</f>
        <v>0</v>
      </c>
      <c r="BR63" s="25">
        <f>IF(Calculation!$J$6='Reference Data'!BR$2,Data!E63,0)</f>
        <v>0</v>
      </c>
      <c r="BS63" s="25">
        <f>IF(Calculation!$J$6='Reference Data'!BS$2,Data!F63,0)</f>
        <v>166.822</v>
      </c>
      <c r="BT63" s="121">
        <f t="shared" si="8"/>
        <v>166.822</v>
      </c>
      <c r="BU63" s="124">
        <f>IF(Calculation!$L$6="Yes",'Reference Data'!BO63*Calculation!$L$5,0)</f>
        <v>1.4437499999999999</v>
      </c>
      <c r="BV63" s="124">
        <f>IF(Calculation!$M$6="Yes",IF((Calculation!I67-'Reference Data'!BT63)&gt;0,(Calculation!I67-'Reference Data'!BT63)*Calculation!$M$5,0),0)</f>
        <v>2.5965776826484017</v>
      </c>
      <c r="BW63" s="97">
        <f>IF(Calculation!$K$6="Yes",IF((Calculation!I67)&lt;Calculation!J67,(Calculation!I67-Calculation!J67)*Calculation!$K$5,0),0)</f>
        <v>0</v>
      </c>
      <c r="BX63" s="127">
        <f>IF(Calculation!$N$5='Reference Data'!$BX$2,'Scaling Calculation'!D66,0)</f>
        <v>0</v>
      </c>
      <c r="BY63" s="3">
        <f>IF(Calculation!$N$5='Reference Data'!$BY$2,'Scaling Calculation'!H66,0)</f>
        <v>0</v>
      </c>
      <c r="BZ63" s="22">
        <f>IF(Calculation!$N$6="Yes",SUM('Reference Data'!BX63:BY63),0)</f>
        <v>0</v>
      </c>
      <c r="CA63" s="25"/>
      <c r="CB63" s="25"/>
      <c r="CC63" s="25"/>
      <c r="CD63" s="25"/>
      <c r="CE63" s="25"/>
      <c r="CF63" s="25"/>
      <c r="CG63" s="25"/>
      <c r="CH63" s="25"/>
      <c r="CI63" s="25"/>
      <c r="CJ63" s="25"/>
      <c r="CK63" s="25"/>
      <c r="CL63" s="25"/>
      <c r="CM63" s="25"/>
      <c r="CN63" s="25"/>
      <c r="CO63" s="25"/>
      <c r="CP63" s="25"/>
      <c r="CQ63" s="25" t="e">
        <f>IF(Calculation!#REF!='Reference Data'!CQ$2,Data!G63,0)</f>
        <v>#REF!</v>
      </c>
      <c r="CR63" s="25" t="e">
        <f>IF(Calculation!#REF!='Reference Data'!CR$2,Data!H63,0)</f>
        <v>#REF!</v>
      </c>
      <c r="CS63" s="25" t="e">
        <f>IF(Calculation!#REF!='Reference Data'!CS$2,Data!I63,0)</f>
        <v>#REF!</v>
      </c>
      <c r="CT63" s="25" t="e">
        <f>IF(Calculation!#REF!='Reference Data'!CT$2,Data!J63,0)</f>
        <v>#REF!</v>
      </c>
      <c r="CU63" s="25" t="e">
        <f>IF(Calculation!#REF!='Reference Data'!CU$2,Data!K63,0)</f>
        <v>#REF!</v>
      </c>
      <c r="CV63" s="25" t="e">
        <f>IF(Calculation!#REF!='Reference Data'!CV$2,Data!L63,0)</f>
        <v>#REF!</v>
      </c>
      <c r="CW63" s="25" t="e">
        <f>IF(Calculation!#REF!='Reference Data'!CW$2,Data!M63,0)</f>
        <v>#REF!</v>
      </c>
      <c r="CX63" s="25" t="e">
        <f>IF(Calculation!#REF!='Reference Data'!CX$2,Data!N63,0)</f>
        <v>#REF!</v>
      </c>
      <c r="CY63" s="25" t="e">
        <f>IF(Calculation!#REF!='Reference Data'!CY$2,Data!O63,0)</f>
        <v>#REF!</v>
      </c>
      <c r="CZ63" s="25" t="e">
        <f>IF(Calculation!#REF!='Reference Data'!CZ$2,Data!P63,0)</f>
        <v>#REF!</v>
      </c>
      <c r="DA63" s="25" t="e">
        <f>IF(Calculation!#REF!='Reference Data'!DA$2,Data!Q63,0)</f>
        <v>#REF!</v>
      </c>
      <c r="DB63" s="25" t="e">
        <f>IF(Calculation!#REF!='Reference Data'!DB$2,Data!R63,0)</f>
        <v>#REF!</v>
      </c>
      <c r="DC63" s="25" t="e">
        <f>IF(Calculation!#REF!='Reference Data'!DC$2,Data!S63,0)</f>
        <v>#REF!</v>
      </c>
      <c r="DD63" s="25" t="e">
        <f>IF(Calculation!#REF!='Reference Data'!DD$2,Data!T63,0)</f>
        <v>#REF!</v>
      </c>
      <c r="DE63" s="25" t="e">
        <f>IF(Calculation!#REF!='Reference Data'!DE$2,Data!U63,0)</f>
        <v>#REF!</v>
      </c>
      <c r="DF63" s="30" t="e">
        <f t="shared" si="7"/>
        <v>#REF!</v>
      </c>
    </row>
    <row r="64" spans="1:110" ht="15">
      <c r="A64" s="15">
        <v>10183</v>
      </c>
      <c r="B64" s="48" t="s">
        <v>71</v>
      </c>
      <c r="C64" s="24">
        <f>IF(Calculation!$C$6='Reference Data'!C$2,Data!G64,0)</f>
        <v>0</v>
      </c>
      <c r="D64" s="25">
        <f>IF(Calculation!$C$6='Reference Data'!D$2,Data!H64,0)</f>
        <v>0</v>
      </c>
      <c r="E64" s="25">
        <f>IF(Calculation!$C$6='Reference Data'!E$2,Data!I64,0)</f>
        <v>124.76126015981733</v>
      </c>
      <c r="F64" s="25">
        <f>IF(Calculation!$C$6='Reference Data'!F$2,Data!J64,0)</f>
        <v>0</v>
      </c>
      <c r="G64" s="25">
        <f>IF(Calculation!$C$6='Reference Data'!G$2,Data!K64,0)</f>
        <v>0</v>
      </c>
      <c r="H64" s="25">
        <f>IF(Calculation!$C$6='Reference Data'!H$2,Data!L64,0)</f>
        <v>0</v>
      </c>
      <c r="I64" s="25">
        <f>IF(Calculation!$C$6='Reference Data'!I$2,Data!M64,0)</f>
        <v>0</v>
      </c>
      <c r="J64" s="25">
        <f>IF(Calculation!$C$6='Reference Data'!J$2,Data!N64,0)</f>
        <v>0</v>
      </c>
      <c r="K64" s="25">
        <f>IF(Calculation!$C$6='Reference Data'!K$2,Data!O64,0)</f>
        <v>0</v>
      </c>
      <c r="L64" s="25">
        <f>IF(Calculation!$C$6='Reference Data'!L$2,Data!P64,0)</f>
        <v>0</v>
      </c>
      <c r="M64" s="25">
        <f>IF(Calculation!$C$6='Reference Data'!M$2,Data!Q64,0)</f>
        <v>0</v>
      </c>
      <c r="N64" s="25">
        <f>IF(Calculation!$C$6='Reference Data'!N$2,Data!R64,0)</f>
        <v>0</v>
      </c>
      <c r="O64" s="25">
        <f>IF(Calculation!$C$6='Reference Data'!O$2,Data!S64,0)</f>
        <v>0</v>
      </c>
      <c r="P64" s="25">
        <f>IF(Calculation!$C$6='Reference Data'!P$2,Data!T64,0)</f>
        <v>0</v>
      </c>
      <c r="Q64" s="25">
        <f>IF(Calculation!$C$6='Reference Data'!Q$2,Data!U64,0)</f>
        <v>0</v>
      </c>
      <c r="R64" s="30">
        <f t="shared" si="1"/>
        <v>124.76126015981733</v>
      </c>
      <c r="S64" s="31">
        <f>IF(S$2=Calculation!$D$6,Data!V64,0)</f>
        <v>0</v>
      </c>
      <c r="T64" s="6">
        <f>IF(T$2=Calculation!$D$6,Data!W64,0)</f>
        <v>0</v>
      </c>
      <c r="U64" s="6">
        <f>IF(U$2=Calculation!$D$6,Data!X64,0)</f>
        <v>0</v>
      </c>
      <c r="V64" s="6">
        <f>IF(V$2=Calculation!$D$6,Data!Y64,0)</f>
        <v>0</v>
      </c>
      <c r="W64" s="6">
        <f>IF(W$2=Calculation!$D$6,Data!Z64,0)</f>
        <v>0</v>
      </c>
      <c r="X64" s="6">
        <f>IF(X$2=Calculation!$D$6,Data!AA64,0)</f>
        <v>0</v>
      </c>
      <c r="Y64" s="6">
        <f>IF(Y$2=Calculation!$D$6,Data!AB64,0)</f>
        <v>0</v>
      </c>
      <c r="Z64" s="6">
        <f>IF(Z$2=Calculation!$D$6,Data!AC64,0)</f>
        <v>0</v>
      </c>
      <c r="AA64" s="6">
        <f>IF(AA$2=Calculation!$D$6,Data!AD64,0)</f>
        <v>0</v>
      </c>
      <c r="AB64" s="6">
        <f>IF(AB$2=Calculation!$D$6,Data!AE64,0)</f>
        <v>0</v>
      </c>
      <c r="AC64" s="6">
        <f>IF(AC$2=Calculation!$D$6,Data!AF64,0)</f>
        <v>0</v>
      </c>
      <c r="AD64" s="6">
        <f>IF(AD$2=Calculation!$D$6,Data!AG64,0)</f>
        <v>0</v>
      </c>
      <c r="AE64" s="6">
        <f>IF(AE$2=Calculation!$D$6,Data!AH64,0)</f>
        <v>0</v>
      </c>
      <c r="AF64" s="6">
        <f>IF(AF$2=Calculation!$D$6,Data!AI64,0)</f>
        <v>0</v>
      </c>
      <c r="AG64" s="8">
        <f t="shared" si="2"/>
        <v>0</v>
      </c>
      <c r="AH64" s="31">
        <f>IF(AH$2=Calculation!$E$6,0,0)</f>
        <v>0</v>
      </c>
      <c r="AI64" s="6">
        <f>IF(AI$2=Calculation!$E$6,Data!AJ64,0)</f>
        <v>0</v>
      </c>
      <c r="AJ64" s="6">
        <f>IF(AJ$2=Calculation!$E$6,Data!AK64,0)</f>
        <v>0.6892694063926941</v>
      </c>
      <c r="AK64" s="6">
        <f>IF(AK$2=Calculation!$E$6,Data!AL64,0)</f>
        <v>0</v>
      </c>
      <c r="AL64" s="6">
        <f>IF(AL$2=Calculation!$E$6,Data!AM64,0)</f>
        <v>0</v>
      </c>
      <c r="AM64" s="6">
        <f>IF(AM$2=Calculation!$E$6,Data!AN64,0)</f>
        <v>0</v>
      </c>
      <c r="AN64" s="6">
        <f>IF(AN$2=Calculation!$E$6,Data!AO64,0)</f>
        <v>0</v>
      </c>
      <c r="AO64" s="6">
        <f>IF(AO$2=Calculation!$E$6,Data!AP64,0)</f>
        <v>0</v>
      </c>
      <c r="AP64" s="8">
        <f t="shared" si="3"/>
        <v>0.6892694063926941</v>
      </c>
      <c r="AQ64" s="31">
        <f>IF(AQ$2=Calculation!$F$6,0,0)</f>
        <v>0</v>
      </c>
      <c r="AR64" s="6">
        <f>IF(AR$2=Calculation!$F$6,Data!AQ64,0)</f>
        <v>0</v>
      </c>
      <c r="AS64" s="6">
        <f>IF(AS$2=Calculation!$F$6,Data!AR64,0)</f>
        <v>0</v>
      </c>
      <c r="AT64" s="6">
        <f>IF(AT$2=Calculation!$F$6,Data!AS64,0)</f>
        <v>0</v>
      </c>
      <c r="AU64" s="6">
        <f>IF(AU$2=Calculation!$F$6,Data!AT64,0)</f>
        <v>0</v>
      </c>
      <c r="AV64" s="6">
        <f>IF(AV$2=Calculation!$F$6,Data!AU64,0)</f>
        <v>0</v>
      </c>
      <c r="AW64" s="6">
        <f>IF(AW$2=Calculation!$F$6,Data!AV64,0)</f>
        <v>0</v>
      </c>
      <c r="AX64" s="6">
        <f>IF(AX$2=Calculation!$F$6,Data!AW64,0)</f>
        <v>0</v>
      </c>
      <c r="AY64" s="8">
        <f t="shared" si="4"/>
        <v>0</v>
      </c>
      <c r="AZ64" s="31">
        <f>IF(AZ$2=Calculation!$G$6,0,0)</f>
        <v>0</v>
      </c>
      <c r="BA64" s="6">
        <f>IF(BA$2=Calculation!$G$6,Data!AX64,0)</f>
        <v>0</v>
      </c>
      <c r="BB64" s="6">
        <f>IF(BB$2=Calculation!$G$6,Data!AY64,0)</f>
        <v>0</v>
      </c>
      <c r="BC64" s="6">
        <f>IF(BC$2=Calculation!$G$6,Data!AZ64,0)</f>
        <v>0</v>
      </c>
      <c r="BD64" s="6">
        <f>IF(BD$2=Calculation!$G$6,Data!BA64,0)</f>
        <v>0</v>
      </c>
      <c r="BE64" s="6">
        <f>IF(BE$2=Calculation!$G$6,Data!BB64,0)</f>
        <v>0</v>
      </c>
      <c r="BF64" s="6">
        <f>IF(BF$2=Calculation!$G$6,Data!BC64,0)</f>
        <v>0</v>
      </c>
      <c r="BG64" s="6">
        <f>IF(BG$2=Calculation!$G$6,Data!BD64,0)</f>
        <v>0</v>
      </c>
      <c r="BH64" s="8">
        <f t="shared" si="5"/>
        <v>0</v>
      </c>
      <c r="BI64" s="119">
        <f>IF(Calculation!$H$6="Yes",Data!BE64,0)</f>
        <v>0</v>
      </c>
      <c r="BJ64" s="31">
        <f>IF(BJ$2=Calculation!$L$4,0,0)</f>
        <v>0</v>
      </c>
      <c r="BK64" s="6">
        <f>IF(BK$2=Calculation!$L$4,Data!BV64,0)</f>
        <v>0</v>
      </c>
      <c r="BL64" s="6">
        <f>IF(BL$2=Calculation!$L$4,Data!BW64,0)</f>
        <v>2.677</v>
      </c>
      <c r="BM64" s="6">
        <f>IF(BM$2=Calculation!$L$4,Data!BX64,0)</f>
        <v>0</v>
      </c>
      <c r="BN64" s="6">
        <f>IF(BN$2=Calculation!$L$4,Data!BY64,0)</f>
        <v>0</v>
      </c>
      <c r="BO64" s="22">
        <f t="shared" si="6"/>
        <v>2.677</v>
      </c>
      <c r="BP64" s="25">
        <f>IF(Calculation!$J$6='Reference Data'!BP$2,Data!C64,0)</f>
        <v>0</v>
      </c>
      <c r="BQ64" s="25">
        <f>IF(Calculation!$J$6='Reference Data'!BQ$2,Data!D64,0)</f>
        <v>0</v>
      </c>
      <c r="BR64" s="25">
        <f>IF(Calculation!$J$6='Reference Data'!BR$2,Data!E64,0)</f>
        <v>0</v>
      </c>
      <c r="BS64" s="25">
        <f>IF(Calculation!$J$6='Reference Data'!BS$2,Data!F64,0)</f>
        <v>117.351</v>
      </c>
      <c r="BT64" s="121">
        <f t="shared" si="8"/>
        <v>117.351</v>
      </c>
      <c r="BU64" s="124">
        <f>IF(Calculation!$L$6="Yes",'Reference Data'!BO64*Calculation!$L$5,0)</f>
        <v>1.3385</v>
      </c>
      <c r="BV64" s="124">
        <f>IF(Calculation!$M$6="Yes",IF((Calculation!I68-'Reference Data'!BT64)&gt;0,(Calculation!I68-'Reference Data'!BT64)*Calculation!$M$5,0),0)</f>
        <v>1.6802476883561575</v>
      </c>
      <c r="BW64" s="97">
        <f>IF(Calculation!$K$6="Yes",IF((Calculation!I68)&lt;Calculation!J68,(Calculation!I68-Calculation!J68)*Calculation!$K$5,0),0)</f>
        <v>0</v>
      </c>
      <c r="BX64" s="127">
        <f>IF(Calculation!$N$5='Reference Data'!$BX$2,'Scaling Calculation'!D67,0)</f>
        <v>0</v>
      </c>
      <c r="BY64" s="3">
        <f>IF(Calculation!$N$5='Reference Data'!$BY$2,'Scaling Calculation'!H67,0)</f>
        <v>0</v>
      </c>
      <c r="BZ64" s="22">
        <f>IF(Calculation!$N$6="Yes",SUM('Reference Data'!BX64:BY64),0)</f>
        <v>0</v>
      </c>
      <c r="CA64" s="25"/>
      <c r="CB64" s="25"/>
      <c r="CC64" s="25"/>
      <c r="CD64" s="25"/>
      <c r="CE64" s="25"/>
      <c r="CF64" s="25"/>
      <c r="CG64" s="25"/>
      <c r="CH64" s="25"/>
      <c r="CI64" s="25"/>
      <c r="CJ64" s="25"/>
      <c r="CK64" s="25"/>
      <c r="CL64" s="25"/>
      <c r="CM64" s="25"/>
      <c r="CN64" s="25"/>
      <c r="CO64" s="25"/>
      <c r="CP64" s="25"/>
      <c r="CQ64" s="25" t="e">
        <f>IF(Calculation!#REF!='Reference Data'!CQ$2,Data!G64,0)</f>
        <v>#REF!</v>
      </c>
      <c r="CR64" s="25" t="e">
        <f>IF(Calculation!#REF!='Reference Data'!CR$2,Data!H64,0)</f>
        <v>#REF!</v>
      </c>
      <c r="CS64" s="25" t="e">
        <f>IF(Calculation!#REF!='Reference Data'!CS$2,Data!I64,0)</f>
        <v>#REF!</v>
      </c>
      <c r="CT64" s="25" t="e">
        <f>IF(Calculation!#REF!='Reference Data'!CT$2,Data!J64,0)</f>
        <v>#REF!</v>
      </c>
      <c r="CU64" s="25" t="e">
        <f>IF(Calculation!#REF!='Reference Data'!CU$2,Data!K64,0)</f>
        <v>#REF!</v>
      </c>
      <c r="CV64" s="25" t="e">
        <f>IF(Calculation!#REF!='Reference Data'!CV$2,Data!L64,0)</f>
        <v>#REF!</v>
      </c>
      <c r="CW64" s="25" t="e">
        <f>IF(Calculation!#REF!='Reference Data'!CW$2,Data!M64,0)</f>
        <v>#REF!</v>
      </c>
      <c r="CX64" s="25" t="e">
        <f>IF(Calculation!#REF!='Reference Data'!CX$2,Data!N64,0)</f>
        <v>#REF!</v>
      </c>
      <c r="CY64" s="25" t="e">
        <f>IF(Calculation!#REF!='Reference Data'!CY$2,Data!O64,0)</f>
        <v>#REF!</v>
      </c>
      <c r="CZ64" s="25" t="e">
        <f>IF(Calculation!#REF!='Reference Data'!CZ$2,Data!P64,0)</f>
        <v>#REF!</v>
      </c>
      <c r="DA64" s="25" t="e">
        <f>IF(Calculation!#REF!='Reference Data'!DA$2,Data!Q64,0)</f>
        <v>#REF!</v>
      </c>
      <c r="DB64" s="25" t="e">
        <f>IF(Calculation!#REF!='Reference Data'!DB$2,Data!R64,0)</f>
        <v>#REF!</v>
      </c>
      <c r="DC64" s="25" t="e">
        <f>IF(Calculation!#REF!='Reference Data'!DC$2,Data!S64,0)</f>
        <v>#REF!</v>
      </c>
      <c r="DD64" s="25" t="e">
        <f>IF(Calculation!#REF!='Reference Data'!DD$2,Data!T64,0)</f>
        <v>#REF!</v>
      </c>
      <c r="DE64" s="25" t="e">
        <f>IF(Calculation!#REF!='Reference Data'!DE$2,Data!U64,0)</f>
        <v>#REF!</v>
      </c>
      <c r="DF64" s="30" t="e">
        <f t="shared" si="7"/>
        <v>#REF!</v>
      </c>
    </row>
    <row r="65" spans="1:110" ht="15">
      <c r="A65" s="15">
        <v>10186</v>
      </c>
      <c r="B65" s="48" t="s">
        <v>72</v>
      </c>
      <c r="C65" s="24">
        <f>IF(Calculation!$C$6='Reference Data'!C$2,Data!G65,0)</f>
        <v>0</v>
      </c>
      <c r="D65" s="25">
        <f>IF(Calculation!$C$6='Reference Data'!D$2,Data!H65,0)</f>
        <v>0</v>
      </c>
      <c r="E65" s="25">
        <f>IF(Calculation!$C$6='Reference Data'!E$2,Data!I65,0)</f>
        <v>20.870014041095892</v>
      </c>
      <c r="F65" s="25">
        <f>IF(Calculation!$C$6='Reference Data'!F$2,Data!J65,0)</f>
        <v>0</v>
      </c>
      <c r="G65" s="25">
        <f>IF(Calculation!$C$6='Reference Data'!G$2,Data!K65,0)</f>
        <v>0</v>
      </c>
      <c r="H65" s="25">
        <f>IF(Calculation!$C$6='Reference Data'!H$2,Data!L65,0)</f>
        <v>0</v>
      </c>
      <c r="I65" s="25">
        <f>IF(Calculation!$C$6='Reference Data'!I$2,Data!M65,0)</f>
        <v>0</v>
      </c>
      <c r="J65" s="25">
        <f>IF(Calculation!$C$6='Reference Data'!J$2,Data!N65,0)</f>
        <v>0</v>
      </c>
      <c r="K65" s="25">
        <f>IF(Calculation!$C$6='Reference Data'!K$2,Data!O65,0)</f>
        <v>0</v>
      </c>
      <c r="L65" s="25">
        <f>IF(Calculation!$C$6='Reference Data'!L$2,Data!P65,0)</f>
        <v>0</v>
      </c>
      <c r="M65" s="25">
        <f>IF(Calculation!$C$6='Reference Data'!M$2,Data!Q65,0)</f>
        <v>0</v>
      </c>
      <c r="N65" s="25">
        <f>IF(Calculation!$C$6='Reference Data'!N$2,Data!R65,0)</f>
        <v>0</v>
      </c>
      <c r="O65" s="25">
        <f>IF(Calculation!$C$6='Reference Data'!O$2,Data!S65,0)</f>
        <v>0</v>
      </c>
      <c r="P65" s="25">
        <f>IF(Calculation!$C$6='Reference Data'!P$2,Data!T65,0)</f>
        <v>0</v>
      </c>
      <c r="Q65" s="25">
        <f>IF(Calculation!$C$6='Reference Data'!Q$2,Data!U65,0)</f>
        <v>0</v>
      </c>
      <c r="R65" s="30">
        <f t="shared" si="1"/>
        <v>20.870014041095892</v>
      </c>
      <c r="S65" s="31">
        <f>IF(S$2=Calculation!$D$6,Data!V65,0)</f>
        <v>0</v>
      </c>
      <c r="T65" s="6">
        <f>IF(T$2=Calculation!$D$6,Data!W65,0)</f>
        <v>0</v>
      </c>
      <c r="U65" s="6">
        <f>IF(U$2=Calculation!$D$6,Data!X65,0)</f>
        <v>0</v>
      </c>
      <c r="V65" s="6">
        <f>IF(V$2=Calculation!$D$6,Data!Y65,0)</f>
        <v>0</v>
      </c>
      <c r="W65" s="6">
        <f>IF(W$2=Calculation!$D$6,Data!Z65,0)</f>
        <v>0</v>
      </c>
      <c r="X65" s="6">
        <f>IF(X$2=Calculation!$D$6,Data!AA65,0)</f>
        <v>0</v>
      </c>
      <c r="Y65" s="6">
        <f>IF(Y$2=Calculation!$D$6,Data!AB65,0)</f>
        <v>0</v>
      </c>
      <c r="Z65" s="6">
        <f>IF(Z$2=Calculation!$D$6,Data!AC65,0)</f>
        <v>0</v>
      </c>
      <c r="AA65" s="6">
        <f>IF(AA$2=Calculation!$D$6,Data!AD65,0)</f>
        <v>0</v>
      </c>
      <c r="AB65" s="6">
        <f>IF(AB$2=Calculation!$D$6,Data!AE65,0)</f>
        <v>0</v>
      </c>
      <c r="AC65" s="6">
        <f>IF(AC$2=Calculation!$D$6,Data!AF65,0)</f>
        <v>0</v>
      </c>
      <c r="AD65" s="6">
        <f>IF(AD$2=Calculation!$D$6,Data!AG65,0)</f>
        <v>0</v>
      </c>
      <c r="AE65" s="6">
        <f>IF(AE$2=Calculation!$D$6,Data!AH65,0)</f>
        <v>0</v>
      </c>
      <c r="AF65" s="6">
        <f>IF(AF$2=Calculation!$D$6,Data!AI65,0)</f>
        <v>0</v>
      </c>
      <c r="AG65" s="8">
        <f t="shared" si="2"/>
        <v>0</v>
      </c>
      <c r="AH65" s="31">
        <f>IF(AH$2=Calculation!$E$6,0,0)</f>
        <v>0</v>
      </c>
      <c r="AI65" s="6">
        <f>IF(AI$2=Calculation!$E$6,Data!AJ65,0)</f>
        <v>0</v>
      </c>
      <c r="AJ65" s="6">
        <f>IF(AJ$2=Calculation!$E$6,Data!AK65,0)</f>
        <v>3.3162100456621006</v>
      </c>
      <c r="AK65" s="6">
        <f>IF(AK$2=Calculation!$E$6,Data!AL65,0)</f>
        <v>0</v>
      </c>
      <c r="AL65" s="6">
        <f>IF(AL$2=Calculation!$E$6,Data!AM65,0)</f>
        <v>0</v>
      </c>
      <c r="AM65" s="6">
        <f>IF(AM$2=Calculation!$E$6,Data!AN65,0)</f>
        <v>0</v>
      </c>
      <c r="AN65" s="6">
        <f>IF(AN$2=Calculation!$E$6,Data!AO65,0)</f>
        <v>0</v>
      </c>
      <c r="AO65" s="6">
        <f>IF(AO$2=Calculation!$E$6,Data!AP65,0)</f>
        <v>0</v>
      </c>
      <c r="AP65" s="8">
        <f t="shared" si="3"/>
        <v>3.3162100456621006</v>
      </c>
      <c r="AQ65" s="31">
        <f>IF(AQ$2=Calculation!$F$6,0,0)</f>
        <v>0</v>
      </c>
      <c r="AR65" s="6">
        <f>IF(AR$2=Calculation!$F$6,Data!AQ65,0)</f>
        <v>0</v>
      </c>
      <c r="AS65" s="6">
        <f>IF(AS$2=Calculation!$F$6,Data!AR65,0)</f>
        <v>0</v>
      </c>
      <c r="AT65" s="6">
        <f>IF(AT$2=Calculation!$F$6,Data!AS65,0)</f>
        <v>0</v>
      </c>
      <c r="AU65" s="6">
        <f>IF(AU$2=Calculation!$F$6,Data!AT65,0)</f>
        <v>0</v>
      </c>
      <c r="AV65" s="6">
        <f>IF(AV$2=Calculation!$F$6,Data!AU65,0)</f>
        <v>0</v>
      </c>
      <c r="AW65" s="6">
        <f>IF(AW$2=Calculation!$F$6,Data!AV65,0)</f>
        <v>0</v>
      </c>
      <c r="AX65" s="6">
        <f>IF(AX$2=Calculation!$F$6,Data!AW65,0)</f>
        <v>0</v>
      </c>
      <c r="AY65" s="8">
        <f t="shared" si="4"/>
        <v>0</v>
      </c>
      <c r="AZ65" s="31">
        <f>IF(AZ$2=Calculation!$G$6,0,0)</f>
        <v>0</v>
      </c>
      <c r="BA65" s="6">
        <f>IF(BA$2=Calculation!$G$6,Data!AX65,0)</f>
        <v>0</v>
      </c>
      <c r="BB65" s="6">
        <f>IF(BB$2=Calculation!$G$6,Data!AY65,0)</f>
        <v>0</v>
      </c>
      <c r="BC65" s="6">
        <f>IF(BC$2=Calculation!$G$6,Data!AZ65,0)</f>
        <v>0</v>
      </c>
      <c r="BD65" s="6">
        <f>IF(BD$2=Calculation!$G$6,Data!BA65,0)</f>
        <v>0</v>
      </c>
      <c r="BE65" s="6">
        <f>IF(BE$2=Calculation!$G$6,Data!BB65,0)</f>
        <v>0</v>
      </c>
      <c r="BF65" s="6">
        <f>IF(BF$2=Calculation!$G$6,Data!BC65,0)</f>
        <v>0</v>
      </c>
      <c r="BG65" s="6">
        <f>IF(BG$2=Calculation!$G$6,Data!BD65,0)</f>
        <v>0</v>
      </c>
      <c r="BH65" s="8">
        <f t="shared" si="5"/>
        <v>0</v>
      </c>
      <c r="BI65" s="119">
        <f>IF(Calculation!$H$6="Yes",Data!BE65,0)</f>
        <v>0</v>
      </c>
      <c r="BJ65" s="31">
        <f>IF(BJ$2=Calculation!$L$4,0,0)</f>
        <v>0</v>
      </c>
      <c r="BK65" s="6">
        <f>IF(BK$2=Calculation!$L$4,Data!BV65,0)</f>
        <v>0</v>
      </c>
      <c r="BL65" s="6">
        <f>IF(BL$2=Calculation!$L$4,Data!BW65,0)</f>
        <v>0.0045000000000000005</v>
      </c>
      <c r="BM65" s="6">
        <f>IF(BM$2=Calculation!$L$4,Data!BX65,0)</f>
        <v>0</v>
      </c>
      <c r="BN65" s="6">
        <f>IF(BN$2=Calculation!$L$4,Data!BY65,0)</f>
        <v>0</v>
      </c>
      <c r="BO65" s="22">
        <f t="shared" si="6"/>
        <v>0.0045000000000000005</v>
      </c>
      <c r="BP65" s="25">
        <f>IF(Calculation!$J$6='Reference Data'!BP$2,Data!C65,0)</f>
        <v>0</v>
      </c>
      <c r="BQ65" s="25">
        <f>IF(Calculation!$J$6='Reference Data'!BQ$2,Data!D65,0)</f>
        <v>0</v>
      </c>
      <c r="BR65" s="25">
        <f>IF(Calculation!$J$6='Reference Data'!BR$2,Data!E65,0)</f>
        <v>0</v>
      </c>
      <c r="BS65" s="25">
        <f>IF(Calculation!$J$6='Reference Data'!BS$2,Data!F65,0)</f>
        <v>21.317</v>
      </c>
      <c r="BT65" s="121">
        <f t="shared" si="8"/>
        <v>21.317</v>
      </c>
      <c r="BU65" s="124">
        <f>IF(Calculation!$L$6="Yes",'Reference Data'!BO65*Calculation!$L$5,0)</f>
        <v>0.0022500000000000003</v>
      </c>
      <c r="BV65" s="124">
        <f>IF(Calculation!$M$6="Yes",IF((Calculation!I69-'Reference Data'!BT65)&gt;0,(Calculation!I69-'Reference Data'!BT65)*Calculation!$M$5,0),0)</f>
        <v>0</v>
      </c>
      <c r="BW65" s="97">
        <f>IF(Calculation!$K$6="Yes",IF((Calculation!I69)&lt;Calculation!J69,(Calculation!I69-Calculation!J69)*Calculation!$K$5,0),0)</f>
        <v>-3.7631960045662076</v>
      </c>
      <c r="BX65" s="127">
        <f>IF(Calculation!$N$5='Reference Data'!$BX$2,'Scaling Calculation'!D68,0)</f>
        <v>0</v>
      </c>
      <c r="BY65" s="3">
        <f>IF(Calculation!$N$5='Reference Data'!$BY$2,'Scaling Calculation'!H68,0)</f>
        <v>0</v>
      </c>
      <c r="BZ65" s="22">
        <f>IF(Calculation!$N$6="Yes",SUM('Reference Data'!BX65:BY65),0)</f>
        <v>0</v>
      </c>
      <c r="CA65" s="25"/>
      <c r="CB65" s="25"/>
      <c r="CC65" s="25"/>
      <c r="CD65" s="25"/>
      <c r="CE65" s="25"/>
      <c r="CF65" s="25"/>
      <c r="CG65" s="25"/>
      <c r="CH65" s="25"/>
      <c r="CI65" s="25"/>
      <c r="CJ65" s="25"/>
      <c r="CK65" s="25"/>
      <c r="CL65" s="25"/>
      <c r="CM65" s="25"/>
      <c r="CN65" s="25"/>
      <c r="CO65" s="25"/>
      <c r="CP65" s="25"/>
      <c r="CQ65" s="25" t="e">
        <f>IF(Calculation!#REF!='Reference Data'!CQ$2,Data!G65,0)</f>
        <v>#REF!</v>
      </c>
      <c r="CR65" s="25" t="e">
        <f>IF(Calculation!#REF!='Reference Data'!CR$2,Data!H65,0)</f>
        <v>#REF!</v>
      </c>
      <c r="CS65" s="25" t="e">
        <f>IF(Calculation!#REF!='Reference Data'!CS$2,Data!I65,0)</f>
        <v>#REF!</v>
      </c>
      <c r="CT65" s="25" t="e">
        <f>IF(Calculation!#REF!='Reference Data'!CT$2,Data!J65,0)</f>
        <v>#REF!</v>
      </c>
      <c r="CU65" s="25" t="e">
        <f>IF(Calculation!#REF!='Reference Data'!CU$2,Data!K65,0)</f>
        <v>#REF!</v>
      </c>
      <c r="CV65" s="25" t="e">
        <f>IF(Calculation!#REF!='Reference Data'!CV$2,Data!L65,0)</f>
        <v>#REF!</v>
      </c>
      <c r="CW65" s="25" t="e">
        <f>IF(Calculation!#REF!='Reference Data'!CW$2,Data!M65,0)</f>
        <v>#REF!</v>
      </c>
      <c r="CX65" s="25" t="e">
        <f>IF(Calculation!#REF!='Reference Data'!CX$2,Data!N65,0)</f>
        <v>#REF!</v>
      </c>
      <c r="CY65" s="25" t="e">
        <f>IF(Calculation!#REF!='Reference Data'!CY$2,Data!O65,0)</f>
        <v>#REF!</v>
      </c>
      <c r="CZ65" s="25" t="e">
        <f>IF(Calculation!#REF!='Reference Data'!CZ$2,Data!P65,0)</f>
        <v>#REF!</v>
      </c>
      <c r="DA65" s="25" t="e">
        <f>IF(Calculation!#REF!='Reference Data'!DA$2,Data!Q65,0)</f>
        <v>#REF!</v>
      </c>
      <c r="DB65" s="25" t="e">
        <f>IF(Calculation!#REF!='Reference Data'!DB$2,Data!R65,0)</f>
        <v>#REF!</v>
      </c>
      <c r="DC65" s="25" t="e">
        <f>IF(Calculation!#REF!='Reference Data'!DC$2,Data!S65,0)</f>
        <v>#REF!</v>
      </c>
      <c r="DD65" s="25" t="e">
        <f>IF(Calculation!#REF!='Reference Data'!DD$2,Data!T65,0)</f>
        <v>#REF!</v>
      </c>
      <c r="DE65" s="25" t="e">
        <f>IF(Calculation!#REF!='Reference Data'!DE$2,Data!U65,0)</f>
        <v>#REF!</v>
      </c>
      <c r="DF65" s="30" t="e">
        <f t="shared" si="7"/>
        <v>#REF!</v>
      </c>
    </row>
    <row r="66" spans="1:110" ht="15">
      <c r="A66" s="15">
        <v>10190</v>
      </c>
      <c r="B66" s="48" t="s">
        <v>73</v>
      </c>
      <c r="C66" s="24">
        <f>IF(Calculation!$C$6='Reference Data'!C$2,Data!G66,0)</f>
        <v>0</v>
      </c>
      <c r="D66" s="25">
        <f>IF(Calculation!$C$6='Reference Data'!D$2,Data!H66,0)</f>
        <v>0</v>
      </c>
      <c r="E66" s="25">
        <f>IF(Calculation!$C$6='Reference Data'!E$2,Data!I66,0)</f>
        <v>747.54</v>
      </c>
      <c r="F66" s="25">
        <f>IF(Calculation!$C$6='Reference Data'!F$2,Data!J66,0)</f>
        <v>0</v>
      </c>
      <c r="G66" s="25">
        <f>IF(Calculation!$C$6='Reference Data'!G$2,Data!K66,0)</f>
        <v>0</v>
      </c>
      <c r="H66" s="25">
        <f>IF(Calculation!$C$6='Reference Data'!H$2,Data!L66,0)</f>
        <v>0</v>
      </c>
      <c r="I66" s="25">
        <f>IF(Calculation!$C$6='Reference Data'!I$2,Data!M66,0)</f>
        <v>0</v>
      </c>
      <c r="J66" s="25">
        <f>IF(Calculation!$C$6='Reference Data'!J$2,Data!N66,0)</f>
        <v>0</v>
      </c>
      <c r="K66" s="25">
        <f>IF(Calculation!$C$6='Reference Data'!K$2,Data!O66,0)</f>
        <v>0</v>
      </c>
      <c r="L66" s="25">
        <f>IF(Calculation!$C$6='Reference Data'!L$2,Data!P66,0)</f>
        <v>0</v>
      </c>
      <c r="M66" s="25">
        <f>IF(Calculation!$C$6='Reference Data'!M$2,Data!Q66,0)</f>
        <v>0</v>
      </c>
      <c r="N66" s="25">
        <f>IF(Calculation!$C$6='Reference Data'!N$2,Data!R66,0)</f>
        <v>0</v>
      </c>
      <c r="O66" s="25">
        <f>IF(Calculation!$C$6='Reference Data'!O$2,Data!S66,0)</f>
        <v>0</v>
      </c>
      <c r="P66" s="25">
        <f>IF(Calculation!$C$6='Reference Data'!P$2,Data!T66,0)</f>
        <v>0</v>
      </c>
      <c r="Q66" s="25">
        <f>IF(Calculation!$C$6='Reference Data'!Q$2,Data!U66,0)</f>
        <v>0</v>
      </c>
      <c r="R66" s="30">
        <f t="shared" si="1"/>
        <v>747.54</v>
      </c>
      <c r="S66" s="31">
        <f>IF(S$2=Calculation!$D$6,Data!V66,0)</f>
        <v>0</v>
      </c>
      <c r="T66" s="6">
        <f>IF(T$2=Calculation!$D$6,Data!W66,0)</f>
        <v>233.21</v>
      </c>
      <c r="U66" s="6">
        <f>IF(U$2=Calculation!$D$6,Data!X66,0)</f>
        <v>0</v>
      </c>
      <c r="V66" s="6">
        <f>IF(V$2=Calculation!$D$6,Data!Y66,0)</f>
        <v>0</v>
      </c>
      <c r="W66" s="6">
        <f>IF(W$2=Calculation!$D$6,Data!Z66,0)</f>
        <v>0</v>
      </c>
      <c r="X66" s="6">
        <f>IF(X$2=Calculation!$D$6,Data!AA66,0)</f>
        <v>0</v>
      </c>
      <c r="Y66" s="6">
        <f>IF(Y$2=Calculation!$D$6,Data!AB66,0)</f>
        <v>0</v>
      </c>
      <c r="Z66" s="6">
        <f>IF(Z$2=Calculation!$D$6,Data!AC66,0)</f>
        <v>0</v>
      </c>
      <c r="AA66" s="6">
        <f>IF(AA$2=Calculation!$D$6,Data!AD66,0)</f>
        <v>0</v>
      </c>
      <c r="AB66" s="6">
        <f>IF(AB$2=Calculation!$D$6,Data!AE66,0)</f>
        <v>0</v>
      </c>
      <c r="AC66" s="6">
        <f>IF(AC$2=Calculation!$D$6,Data!AF66,0)</f>
        <v>0</v>
      </c>
      <c r="AD66" s="6">
        <f>IF(AD$2=Calculation!$D$6,Data!AG66,0)</f>
        <v>0</v>
      </c>
      <c r="AE66" s="6">
        <f>IF(AE$2=Calculation!$D$6,Data!AH66,0)</f>
        <v>0</v>
      </c>
      <c r="AF66" s="6">
        <f>IF(AF$2=Calculation!$D$6,Data!AI66,0)</f>
        <v>0</v>
      </c>
      <c r="AG66" s="8">
        <f t="shared" si="2"/>
        <v>233.21</v>
      </c>
      <c r="AH66" s="31">
        <f>IF(AH$2=Calculation!$E$6,0,0)</f>
        <v>0</v>
      </c>
      <c r="AI66" s="6">
        <f>IF(AI$2=Calculation!$E$6,Data!AJ66,0)</f>
        <v>0</v>
      </c>
      <c r="AJ66" s="6">
        <f>IF(AJ$2=Calculation!$E$6,Data!AK66,0)</f>
        <v>264.46</v>
      </c>
      <c r="AK66" s="6">
        <f>IF(AK$2=Calculation!$E$6,Data!AL66,0)</f>
        <v>0</v>
      </c>
      <c r="AL66" s="6">
        <f>IF(AL$2=Calculation!$E$6,Data!AM66,0)</f>
        <v>0</v>
      </c>
      <c r="AM66" s="6">
        <f>IF(AM$2=Calculation!$E$6,Data!AN66,0)</f>
        <v>0</v>
      </c>
      <c r="AN66" s="6">
        <f>IF(AN$2=Calculation!$E$6,Data!AO66,0)</f>
        <v>0</v>
      </c>
      <c r="AO66" s="6">
        <f>IF(AO$2=Calculation!$E$6,Data!AP66,0)</f>
        <v>0</v>
      </c>
      <c r="AP66" s="8">
        <f t="shared" si="3"/>
        <v>264.46</v>
      </c>
      <c r="AQ66" s="31">
        <f>IF(AQ$2=Calculation!$F$6,0,0)</f>
        <v>0</v>
      </c>
      <c r="AR66" s="6">
        <f>IF(AR$2=Calculation!$F$6,Data!AQ66,0)</f>
        <v>0</v>
      </c>
      <c r="AS66" s="6">
        <f>IF(AS$2=Calculation!$F$6,Data!AR66,0)</f>
        <v>0</v>
      </c>
      <c r="AT66" s="6">
        <f>IF(AT$2=Calculation!$F$6,Data!AS66,0)</f>
        <v>0</v>
      </c>
      <c r="AU66" s="6">
        <f>IF(AU$2=Calculation!$F$6,Data!AT66,0)</f>
        <v>0</v>
      </c>
      <c r="AV66" s="6">
        <f>IF(AV$2=Calculation!$F$6,Data!AU66,0)</f>
        <v>0</v>
      </c>
      <c r="AW66" s="6">
        <f>IF(AW$2=Calculation!$F$6,Data!AV66,0)</f>
        <v>0</v>
      </c>
      <c r="AX66" s="6">
        <f>IF(AX$2=Calculation!$F$6,Data!AW66,0)</f>
        <v>0</v>
      </c>
      <c r="AY66" s="8">
        <f t="shared" si="4"/>
        <v>0</v>
      </c>
      <c r="AZ66" s="31">
        <f>IF(AZ$2=Calculation!$G$6,0,0)</f>
        <v>0</v>
      </c>
      <c r="BA66" s="6">
        <f>IF(BA$2=Calculation!$G$6,Data!AX66,0)</f>
        <v>0</v>
      </c>
      <c r="BB66" s="6">
        <f>IF(BB$2=Calculation!$G$6,Data!AY66,0)</f>
        <v>0</v>
      </c>
      <c r="BC66" s="6">
        <f>IF(BC$2=Calculation!$G$6,Data!AZ66,0)</f>
        <v>0</v>
      </c>
      <c r="BD66" s="6">
        <f>IF(BD$2=Calculation!$G$6,Data!BA66,0)</f>
        <v>0</v>
      </c>
      <c r="BE66" s="6">
        <f>IF(BE$2=Calculation!$G$6,Data!BB66,0)</f>
        <v>0</v>
      </c>
      <c r="BF66" s="6">
        <f>IF(BF$2=Calculation!$G$6,Data!BC66,0)</f>
        <v>0</v>
      </c>
      <c r="BG66" s="6">
        <f>IF(BG$2=Calculation!$G$6,Data!BD66,0)</f>
        <v>0</v>
      </c>
      <c r="BH66" s="8">
        <f t="shared" si="5"/>
        <v>0</v>
      </c>
      <c r="BI66" s="119">
        <f>IF(Calculation!$H$6="Yes",Data!BE66,0)</f>
        <v>0</v>
      </c>
      <c r="BJ66" s="31">
        <f>IF(BJ$2=Calculation!$L$4,0,0)</f>
        <v>0</v>
      </c>
      <c r="BK66" s="6">
        <f>IF(BK$2=Calculation!$L$4,Data!BV66,0)</f>
        <v>0</v>
      </c>
      <c r="BL66" s="6">
        <f>IF(BL$2=Calculation!$L$4,Data!BW66,0)</f>
        <v>0.018</v>
      </c>
      <c r="BM66" s="6">
        <f>IF(BM$2=Calculation!$L$4,Data!BX66,0)</f>
        <v>0</v>
      </c>
      <c r="BN66" s="6">
        <f>IF(BN$2=Calculation!$L$4,Data!BY66,0)</f>
        <v>0</v>
      </c>
      <c r="BO66" s="22">
        <f t="shared" si="6"/>
        <v>0.018</v>
      </c>
      <c r="BP66" s="25">
        <f>IF(Calculation!$J$6='Reference Data'!BP$2,Data!C66,0)</f>
        <v>0</v>
      </c>
      <c r="BQ66" s="25">
        <f>IF(Calculation!$J$6='Reference Data'!BQ$2,Data!D66,0)</f>
        <v>0</v>
      </c>
      <c r="BR66" s="25">
        <f>IF(Calculation!$J$6='Reference Data'!BR$2,Data!E66,0)</f>
        <v>0</v>
      </c>
      <c r="BS66" s="25">
        <f>IF(Calculation!$J$6='Reference Data'!BS$2,Data!F66,0)</f>
        <v>187.059</v>
      </c>
      <c r="BT66" s="121">
        <f t="shared" si="8"/>
        <v>187.059</v>
      </c>
      <c r="BU66" s="124">
        <f>IF(Calculation!$L$6="Yes",'Reference Data'!BO66*Calculation!$L$5,0)</f>
        <v>0.009</v>
      </c>
      <c r="BV66" s="124">
        <f>IF(Calculation!$M$6="Yes",IF((Calculation!I70-'Reference Data'!BT66)&gt;0,(Calculation!I70-'Reference Data'!BT66)*Calculation!$M$5,0),0)</f>
        <v>15.702750000000002</v>
      </c>
      <c r="BW66" s="97">
        <f>IF(Calculation!$K$6="Yes",IF((Calculation!I70)&lt;Calculation!J70,(Calculation!I70-Calculation!J70)*Calculation!$K$5,0),0)</f>
        <v>0</v>
      </c>
      <c r="BX66" s="127">
        <f>IF(Calculation!$N$5='Reference Data'!$BX$2,'Scaling Calculation'!D69,0)</f>
        <v>0</v>
      </c>
      <c r="BY66" s="3">
        <f>IF(Calculation!$N$5='Reference Data'!$BY$2,'Scaling Calculation'!H69,0)</f>
        <v>0</v>
      </c>
      <c r="BZ66" s="22">
        <f>IF(Calculation!$N$6="Yes",SUM('Reference Data'!BX66:BY66),0)</f>
        <v>0</v>
      </c>
      <c r="CA66" s="25"/>
      <c r="CB66" s="25"/>
      <c r="CC66" s="25"/>
      <c r="CD66" s="25"/>
      <c r="CE66" s="25"/>
      <c r="CF66" s="25"/>
      <c r="CG66" s="25"/>
      <c r="CH66" s="25"/>
      <c r="CI66" s="25"/>
      <c r="CJ66" s="25"/>
      <c r="CK66" s="25"/>
      <c r="CL66" s="25"/>
      <c r="CM66" s="25"/>
      <c r="CN66" s="25"/>
      <c r="CO66" s="25"/>
      <c r="CP66" s="25"/>
      <c r="CQ66" s="25" t="e">
        <f>IF(Calculation!#REF!='Reference Data'!CQ$2,Data!G66,0)</f>
        <v>#REF!</v>
      </c>
      <c r="CR66" s="25" t="e">
        <f>IF(Calculation!#REF!='Reference Data'!CR$2,Data!H66,0)</f>
        <v>#REF!</v>
      </c>
      <c r="CS66" s="25" t="e">
        <f>IF(Calculation!#REF!='Reference Data'!CS$2,Data!I66,0)</f>
        <v>#REF!</v>
      </c>
      <c r="CT66" s="25" t="e">
        <f>IF(Calculation!#REF!='Reference Data'!CT$2,Data!J66,0)</f>
        <v>#REF!</v>
      </c>
      <c r="CU66" s="25" t="e">
        <f>IF(Calculation!#REF!='Reference Data'!CU$2,Data!K66,0)</f>
        <v>#REF!</v>
      </c>
      <c r="CV66" s="25" t="e">
        <f>IF(Calculation!#REF!='Reference Data'!CV$2,Data!L66,0)</f>
        <v>#REF!</v>
      </c>
      <c r="CW66" s="25" t="e">
        <f>IF(Calculation!#REF!='Reference Data'!CW$2,Data!M66,0)</f>
        <v>#REF!</v>
      </c>
      <c r="CX66" s="25" t="e">
        <f>IF(Calculation!#REF!='Reference Data'!CX$2,Data!N66,0)</f>
        <v>#REF!</v>
      </c>
      <c r="CY66" s="25" t="e">
        <f>IF(Calculation!#REF!='Reference Data'!CY$2,Data!O66,0)</f>
        <v>#REF!</v>
      </c>
      <c r="CZ66" s="25" t="e">
        <f>IF(Calculation!#REF!='Reference Data'!CZ$2,Data!P66,0)</f>
        <v>#REF!</v>
      </c>
      <c r="DA66" s="25" t="e">
        <f>IF(Calculation!#REF!='Reference Data'!DA$2,Data!Q66,0)</f>
        <v>#REF!</v>
      </c>
      <c r="DB66" s="25" t="e">
        <f>IF(Calculation!#REF!='Reference Data'!DB$2,Data!R66,0)</f>
        <v>#REF!</v>
      </c>
      <c r="DC66" s="25" t="e">
        <f>IF(Calculation!#REF!='Reference Data'!DC$2,Data!S66,0)</f>
        <v>#REF!</v>
      </c>
      <c r="DD66" s="25" t="e">
        <f>IF(Calculation!#REF!='Reference Data'!DD$2,Data!T66,0)</f>
        <v>#REF!</v>
      </c>
      <c r="DE66" s="25" t="e">
        <f>IF(Calculation!#REF!='Reference Data'!DE$2,Data!U66,0)</f>
        <v>#REF!</v>
      </c>
      <c r="DF66" s="30" t="e">
        <f t="shared" si="7"/>
        <v>#REF!</v>
      </c>
    </row>
    <row r="67" spans="1:110" ht="15">
      <c r="A67" s="15">
        <v>10191</v>
      </c>
      <c r="B67" s="48" t="s">
        <v>74</v>
      </c>
      <c r="C67" s="24">
        <f>IF(Calculation!$C$6='Reference Data'!C$2,Data!G67,0)</f>
        <v>0</v>
      </c>
      <c r="D67" s="25">
        <f>IF(Calculation!$C$6='Reference Data'!D$2,Data!H67,0)</f>
        <v>0</v>
      </c>
      <c r="E67" s="25">
        <f>IF(Calculation!$C$6='Reference Data'!E$2,Data!I67,0)</f>
        <v>129.16990650684932</v>
      </c>
      <c r="F67" s="25">
        <f>IF(Calculation!$C$6='Reference Data'!F$2,Data!J67,0)</f>
        <v>0</v>
      </c>
      <c r="G67" s="25">
        <f>IF(Calculation!$C$6='Reference Data'!G$2,Data!K67,0)</f>
        <v>0</v>
      </c>
      <c r="H67" s="25">
        <f>IF(Calculation!$C$6='Reference Data'!H$2,Data!L67,0)</f>
        <v>0</v>
      </c>
      <c r="I67" s="25">
        <f>IF(Calculation!$C$6='Reference Data'!I$2,Data!M67,0)</f>
        <v>0</v>
      </c>
      <c r="J67" s="25">
        <f>IF(Calculation!$C$6='Reference Data'!J$2,Data!N67,0)</f>
        <v>0</v>
      </c>
      <c r="K67" s="25">
        <f>IF(Calculation!$C$6='Reference Data'!K$2,Data!O67,0)</f>
        <v>0</v>
      </c>
      <c r="L67" s="25">
        <f>IF(Calculation!$C$6='Reference Data'!L$2,Data!P67,0)</f>
        <v>0</v>
      </c>
      <c r="M67" s="25">
        <f>IF(Calculation!$C$6='Reference Data'!M$2,Data!Q67,0)</f>
        <v>0</v>
      </c>
      <c r="N67" s="25">
        <f>IF(Calculation!$C$6='Reference Data'!N$2,Data!R67,0)</f>
        <v>0</v>
      </c>
      <c r="O67" s="25">
        <f>IF(Calculation!$C$6='Reference Data'!O$2,Data!S67,0)</f>
        <v>0</v>
      </c>
      <c r="P67" s="25">
        <f>IF(Calculation!$C$6='Reference Data'!P$2,Data!T67,0)</f>
        <v>0</v>
      </c>
      <c r="Q67" s="25">
        <f>IF(Calculation!$C$6='Reference Data'!Q$2,Data!U67,0)</f>
        <v>0</v>
      </c>
      <c r="R67" s="30">
        <f t="shared" si="1"/>
        <v>129.16990650684932</v>
      </c>
      <c r="S67" s="31">
        <f>IF(S$2=Calculation!$D$6,Data!V67,0)</f>
        <v>0</v>
      </c>
      <c r="T67" s="6">
        <f>IF(T$2=Calculation!$D$6,Data!W67,0)</f>
        <v>0</v>
      </c>
      <c r="U67" s="6">
        <f>IF(U$2=Calculation!$D$6,Data!X67,0)</f>
        <v>0</v>
      </c>
      <c r="V67" s="6">
        <f>IF(V$2=Calculation!$D$6,Data!Y67,0)</f>
        <v>0</v>
      </c>
      <c r="W67" s="6">
        <f>IF(W$2=Calculation!$D$6,Data!Z67,0)</f>
        <v>0</v>
      </c>
      <c r="X67" s="6">
        <f>IF(X$2=Calculation!$D$6,Data!AA67,0)</f>
        <v>0</v>
      </c>
      <c r="Y67" s="6">
        <f>IF(Y$2=Calculation!$D$6,Data!AB67,0)</f>
        <v>0</v>
      </c>
      <c r="Z67" s="6">
        <f>IF(Z$2=Calculation!$D$6,Data!AC67,0)</f>
        <v>0</v>
      </c>
      <c r="AA67" s="6">
        <f>IF(AA$2=Calculation!$D$6,Data!AD67,0)</f>
        <v>0</v>
      </c>
      <c r="AB67" s="6">
        <f>IF(AB$2=Calculation!$D$6,Data!AE67,0)</f>
        <v>0</v>
      </c>
      <c r="AC67" s="6">
        <f>IF(AC$2=Calculation!$D$6,Data!AF67,0)</f>
        <v>0</v>
      </c>
      <c r="AD67" s="6">
        <f>IF(AD$2=Calculation!$D$6,Data!AG67,0)</f>
        <v>0</v>
      </c>
      <c r="AE67" s="6">
        <f>IF(AE$2=Calculation!$D$6,Data!AH67,0)</f>
        <v>0</v>
      </c>
      <c r="AF67" s="6">
        <f>IF(AF$2=Calculation!$D$6,Data!AI67,0)</f>
        <v>0</v>
      </c>
      <c r="AG67" s="8">
        <f t="shared" si="2"/>
        <v>0</v>
      </c>
      <c r="AH67" s="31">
        <f>IF(AH$2=Calculation!$E$6,0,0)</f>
        <v>0</v>
      </c>
      <c r="AI67" s="6">
        <f>IF(AI$2=Calculation!$E$6,Data!AJ67,0)</f>
        <v>0</v>
      </c>
      <c r="AJ67" s="6">
        <f>IF(AJ$2=Calculation!$E$6,Data!AK67,0)</f>
        <v>0</v>
      </c>
      <c r="AK67" s="6">
        <f>IF(AK$2=Calculation!$E$6,Data!AL67,0)</f>
        <v>0</v>
      </c>
      <c r="AL67" s="6">
        <f>IF(AL$2=Calculation!$E$6,Data!AM67,0)</f>
        <v>0</v>
      </c>
      <c r="AM67" s="6">
        <f>IF(AM$2=Calculation!$E$6,Data!AN67,0)</f>
        <v>0</v>
      </c>
      <c r="AN67" s="6">
        <f>IF(AN$2=Calculation!$E$6,Data!AO67,0)</f>
        <v>0</v>
      </c>
      <c r="AO67" s="6">
        <f>IF(AO$2=Calculation!$E$6,Data!AP67,0)</f>
        <v>0</v>
      </c>
      <c r="AP67" s="8">
        <f t="shared" si="3"/>
        <v>0</v>
      </c>
      <c r="AQ67" s="31">
        <f>IF(AQ$2=Calculation!$F$6,0,0)</f>
        <v>0</v>
      </c>
      <c r="AR67" s="6">
        <f>IF(AR$2=Calculation!$F$6,Data!AQ67,0)</f>
        <v>0</v>
      </c>
      <c r="AS67" s="6">
        <f>IF(AS$2=Calculation!$F$6,Data!AR67,0)</f>
        <v>0</v>
      </c>
      <c r="AT67" s="6">
        <f>IF(AT$2=Calculation!$F$6,Data!AS67,0)</f>
        <v>0</v>
      </c>
      <c r="AU67" s="6">
        <f>IF(AU$2=Calculation!$F$6,Data!AT67,0)</f>
        <v>0</v>
      </c>
      <c r="AV67" s="6">
        <f>IF(AV$2=Calculation!$F$6,Data!AU67,0)</f>
        <v>0</v>
      </c>
      <c r="AW67" s="6">
        <f>IF(AW$2=Calculation!$F$6,Data!AV67,0)</f>
        <v>0</v>
      </c>
      <c r="AX67" s="6">
        <f>IF(AX$2=Calculation!$F$6,Data!AW67,0)</f>
        <v>0</v>
      </c>
      <c r="AY67" s="8">
        <f t="shared" si="4"/>
        <v>0</v>
      </c>
      <c r="AZ67" s="31">
        <f>IF(AZ$2=Calculation!$G$6,0,0)</f>
        <v>0</v>
      </c>
      <c r="BA67" s="6">
        <f>IF(BA$2=Calculation!$G$6,Data!AX67,0)</f>
        <v>0</v>
      </c>
      <c r="BB67" s="6">
        <f>IF(BB$2=Calculation!$G$6,Data!AY67,0)</f>
        <v>0</v>
      </c>
      <c r="BC67" s="6">
        <f>IF(BC$2=Calculation!$G$6,Data!AZ67,0)</f>
        <v>0</v>
      </c>
      <c r="BD67" s="6">
        <f>IF(BD$2=Calculation!$G$6,Data!BA67,0)</f>
        <v>0</v>
      </c>
      <c r="BE67" s="6">
        <f>IF(BE$2=Calculation!$G$6,Data!BB67,0)</f>
        <v>0</v>
      </c>
      <c r="BF67" s="6">
        <f>IF(BF$2=Calculation!$G$6,Data!BC67,0)</f>
        <v>0</v>
      </c>
      <c r="BG67" s="6">
        <f>IF(BG$2=Calculation!$G$6,Data!BD67,0)</f>
        <v>0</v>
      </c>
      <c r="BH67" s="8">
        <f t="shared" si="5"/>
        <v>0</v>
      </c>
      <c r="BI67" s="119">
        <f>IF(Calculation!$H$6="Yes",Data!BE67,0)</f>
        <v>0</v>
      </c>
      <c r="BJ67" s="31">
        <f>IF(BJ$2=Calculation!$L$4,0,0)</f>
        <v>0</v>
      </c>
      <c r="BK67" s="6">
        <f>IF(BK$2=Calculation!$L$4,Data!BV67,0)</f>
        <v>0</v>
      </c>
      <c r="BL67" s="6">
        <f>IF(BL$2=Calculation!$L$4,Data!BW67,0)</f>
        <v>0.2435</v>
      </c>
      <c r="BM67" s="6">
        <f>IF(BM$2=Calculation!$L$4,Data!BX67,0)</f>
        <v>0</v>
      </c>
      <c r="BN67" s="6">
        <f>IF(BN$2=Calculation!$L$4,Data!BY67,0)</f>
        <v>0</v>
      </c>
      <c r="BO67" s="22">
        <f t="shared" si="6"/>
        <v>0.2435</v>
      </c>
      <c r="BP67" s="25">
        <f>IF(Calculation!$J$6='Reference Data'!BP$2,Data!C67,0)</f>
        <v>0</v>
      </c>
      <c r="BQ67" s="25">
        <f>IF(Calculation!$J$6='Reference Data'!BQ$2,Data!D67,0)</f>
        <v>0</v>
      </c>
      <c r="BR67" s="25">
        <f>IF(Calculation!$J$6='Reference Data'!BR$2,Data!E67,0)</f>
        <v>0</v>
      </c>
      <c r="BS67" s="25">
        <f>IF(Calculation!$J$6='Reference Data'!BS$2,Data!F67,0)</f>
        <v>131.217</v>
      </c>
      <c r="BT67" s="121">
        <f aca="true" t="shared" si="9" ref="BT67:BT98">SUM(BP67:BS67)</f>
        <v>131.217</v>
      </c>
      <c r="BU67" s="124">
        <f>IF(Calculation!$L$6="Yes",'Reference Data'!BO67*Calculation!$L$5,0)</f>
        <v>0.12175</v>
      </c>
      <c r="BV67" s="124">
        <f>IF(Calculation!$M$6="Yes",IF((Calculation!I71-'Reference Data'!BT67)&gt;0,(Calculation!I71-'Reference Data'!BT67)*Calculation!$M$5,0),0)</f>
        <v>0</v>
      </c>
      <c r="BW67" s="97">
        <f>IF(Calculation!$K$6="Yes",IF((Calculation!I71)&lt;Calculation!J71,(Calculation!I71-Calculation!J71)*Calculation!$K$5,0),0)</f>
        <v>-2.0470934931506974</v>
      </c>
      <c r="BX67" s="127">
        <f>IF(Calculation!$N$5='Reference Data'!$BX$2,'Scaling Calculation'!D70,0)</f>
        <v>0</v>
      </c>
      <c r="BY67" s="3">
        <f>IF(Calculation!$N$5='Reference Data'!$BY$2,'Scaling Calculation'!H70,0)</f>
        <v>0</v>
      </c>
      <c r="BZ67" s="22">
        <f>IF(Calculation!$N$6="Yes",SUM('Reference Data'!BX67:BY67),0)</f>
        <v>0</v>
      </c>
      <c r="CA67" s="25"/>
      <c r="CB67" s="25"/>
      <c r="CC67" s="25"/>
      <c r="CD67" s="25"/>
      <c r="CE67" s="25"/>
      <c r="CF67" s="25"/>
      <c r="CG67" s="25"/>
      <c r="CH67" s="25"/>
      <c r="CI67" s="25"/>
      <c r="CJ67" s="25"/>
      <c r="CK67" s="25"/>
      <c r="CL67" s="25"/>
      <c r="CM67" s="25"/>
      <c r="CN67" s="25"/>
      <c r="CO67" s="25"/>
      <c r="CP67" s="25"/>
      <c r="CQ67" s="25" t="e">
        <f>IF(Calculation!#REF!='Reference Data'!CQ$2,Data!G67,0)</f>
        <v>#REF!</v>
      </c>
      <c r="CR67" s="25" t="e">
        <f>IF(Calculation!#REF!='Reference Data'!CR$2,Data!H67,0)</f>
        <v>#REF!</v>
      </c>
      <c r="CS67" s="25" t="e">
        <f>IF(Calculation!#REF!='Reference Data'!CS$2,Data!I67,0)</f>
        <v>#REF!</v>
      </c>
      <c r="CT67" s="25" t="e">
        <f>IF(Calculation!#REF!='Reference Data'!CT$2,Data!J67,0)</f>
        <v>#REF!</v>
      </c>
      <c r="CU67" s="25" t="e">
        <f>IF(Calculation!#REF!='Reference Data'!CU$2,Data!K67,0)</f>
        <v>#REF!</v>
      </c>
      <c r="CV67" s="25" t="e">
        <f>IF(Calculation!#REF!='Reference Data'!CV$2,Data!L67,0)</f>
        <v>#REF!</v>
      </c>
      <c r="CW67" s="25" t="e">
        <f>IF(Calculation!#REF!='Reference Data'!CW$2,Data!M67,0)</f>
        <v>#REF!</v>
      </c>
      <c r="CX67" s="25" t="e">
        <f>IF(Calculation!#REF!='Reference Data'!CX$2,Data!N67,0)</f>
        <v>#REF!</v>
      </c>
      <c r="CY67" s="25" t="e">
        <f>IF(Calculation!#REF!='Reference Data'!CY$2,Data!O67,0)</f>
        <v>#REF!</v>
      </c>
      <c r="CZ67" s="25" t="e">
        <f>IF(Calculation!#REF!='Reference Data'!CZ$2,Data!P67,0)</f>
        <v>#REF!</v>
      </c>
      <c r="DA67" s="25" t="e">
        <f>IF(Calculation!#REF!='Reference Data'!DA$2,Data!Q67,0)</f>
        <v>#REF!</v>
      </c>
      <c r="DB67" s="25" t="e">
        <f>IF(Calculation!#REF!='Reference Data'!DB$2,Data!R67,0)</f>
        <v>#REF!</v>
      </c>
      <c r="DC67" s="25" t="e">
        <f>IF(Calculation!#REF!='Reference Data'!DC$2,Data!S67,0)</f>
        <v>#REF!</v>
      </c>
      <c r="DD67" s="25" t="e">
        <f>IF(Calculation!#REF!='Reference Data'!DD$2,Data!T67,0)</f>
        <v>#REF!</v>
      </c>
      <c r="DE67" s="25" t="e">
        <f>IF(Calculation!#REF!='Reference Data'!DE$2,Data!U67,0)</f>
        <v>#REF!</v>
      </c>
      <c r="DF67" s="30" t="e">
        <f t="shared" si="7"/>
        <v>#REF!</v>
      </c>
    </row>
    <row r="68" spans="1:110" ht="15">
      <c r="A68" s="15">
        <v>10197</v>
      </c>
      <c r="B68" s="48" t="s">
        <v>75</v>
      </c>
      <c r="C68" s="24">
        <f>IF(Calculation!$C$6='Reference Data'!C$2,Data!G68,0)</f>
        <v>0</v>
      </c>
      <c r="D68" s="25">
        <f>IF(Calculation!$C$6='Reference Data'!D$2,Data!H68,0)</f>
        <v>0</v>
      </c>
      <c r="E68" s="25">
        <f>IF(Calculation!$C$6='Reference Data'!E$2,Data!I68,0)</f>
        <v>26.556640981735153</v>
      </c>
      <c r="F68" s="25">
        <f>IF(Calculation!$C$6='Reference Data'!F$2,Data!J68,0)</f>
        <v>0</v>
      </c>
      <c r="G68" s="25">
        <f>IF(Calculation!$C$6='Reference Data'!G$2,Data!K68,0)</f>
        <v>0</v>
      </c>
      <c r="H68" s="25">
        <f>IF(Calculation!$C$6='Reference Data'!H$2,Data!L68,0)</f>
        <v>0</v>
      </c>
      <c r="I68" s="25">
        <f>IF(Calculation!$C$6='Reference Data'!I$2,Data!M68,0)</f>
        <v>0</v>
      </c>
      <c r="J68" s="25">
        <f>IF(Calculation!$C$6='Reference Data'!J$2,Data!N68,0)</f>
        <v>0</v>
      </c>
      <c r="K68" s="25">
        <f>IF(Calculation!$C$6='Reference Data'!K$2,Data!O68,0)</f>
        <v>0</v>
      </c>
      <c r="L68" s="25">
        <f>IF(Calculation!$C$6='Reference Data'!L$2,Data!P68,0)</f>
        <v>0</v>
      </c>
      <c r="M68" s="25">
        <f>IF(Calculation!$C$6='Reference Data'!M$2,Data!Q68,0)</f>
        <v>0</v>
      </c>
      <c r="N68" s="25">
        <f>IF(Calculation!$C$6='Reference Data'!N$2,Data!R68,0)</f>
        <v>0</v>
      </c>
      <c r="O68" s="25">
        <f>IF(Calculation!$C$6='Reference Data'!O$2,Data!S68,0)</f>
        <v>0</v>
      </c>
      <c r="P68" s="25">
        <f>IF(Calculation!$C$6='Reference Data'!P$2,Data!T68,0)</f>
        <v>0</v>
      </c>
      <c r="Q68" s="25">
        <f>IF(Calculation!$C$6='Reference Data'!Q$2,Data!U68,0)</f>
        <v>0</v>
      </c>
      <c r="R68" s="30">
        <f aca="true" t="shared" si="10" ref="R68:R131">SUM(C68:Q68)</f>
        <v>26.556640981735153</v>
      </c>
      <c r="S68" s="31">
        <f>IF(S$2=Calculation!$D$6,Data!V68,0)</f>
        <v>0</v>
      </c>
      <c r="T68" s="6">
        <f>IF(T$2=Calculation!$D$6,Data!W68,0)</f>
        <v>0</v>
      </c>
      <c r="U68" s="6">
        <f>IF(U$2=Calculation!$D$6,Data!X68,0)</f>
        <v>0</v>
      </c>
      <c r="V68" s="6">
        <f>IF(V$2=Calculation!$D$6,Data!Y68,0)</f>
        <v>0</v>
      </c>
      <c r="W68" s="6">
        <f>IF(W$2=Calculation!$D$6,Data!Z68,0)</f>
        <v>0</v>
      </c>
      <c r="X68" s="6">
        <f>IF(X$2=Calculation!$D$6,Data!AA68,0)</f>
        <v>0</v>
      </c>
      <c r="Y68" s="6">
        <f>IF(Y$2=Calculation!$D$6,Data!AB68,0)</f>
        <v>0</v>
      </c>
      <c r="Z68" s="6">
        <f>IF(Z$2=Calculation!$D$6,Data!AC68,0)</f>
        <v>0</v>
      </c>
      <c r="AA68" s="6">
        <f>IF(AA$2=Calculation!$D$6,Data!AD68,0)</f>
        <v>0</v>
      </c>
      <c r="AB68" s="6">
        <f>IF(AB$2=Calculation!$D$6,Data!AE68,0)</f>
        <v>0</v>
      </c>
      <c r="AC68" s="6">
        <f>IF(AC$2=Calculation!$D$6,Data!AF68,0)</f>
        <v>0</v>
      </c>
      <c r="AD68" s="6">
        <f>IF(AD$2=Calculation!$D$6,Data!AG68,0)</f>
        <v>0</v>
      </c>
      <c r="AE68" s="6">
        <f>IF(AE$2=Calculation!$D$6,Data!AH68,0)</f>
        <v>0</v>
      </c>
      <c r="AF68" s="6">
        <f>IF(AF$2=Calculation!$D$6,Data!AI68,0)</f>
        <v>0</v>
      </c>
      <c r="AG68" s="8">
        <f aca="true" t="shared" si="11" ref="AG68:AG131">SUM(S68:AF68)</f>
        <v>0</v>
      </c>
      <c r="AH68" s="31">
        <f>IF(AH$2=Calculation!$E$6,0,0)</f>
        <v>0</v>
      </c>
      <c r="AI68" s="6">
        <f>IF(AI$2=Calculation!$E$6,Data!AJ68,0)</f>
        <v>0</v>
      </c>
      <c r="AJ68" s="6">
        <f>IF(AJ$2=Calculation!$E$6,Data!AK68,0)</f>
        <v>0</v>
      </c>
      <c r="AK68" s="6">
        <f>IF(AK$2=Calculation!$E$6,Data!AL68,0)</f>
        <v>0</v>
      </c>
      <c r="AL68" s="6">
        <f>IF(AL$2=Calculation!$E$6,Data!AM68,0)</f>
        <v>0</v>
      </c>
      <c r="AM68" s="6">
        <f>IF(AM$2=Calculation!$E$6,Data!AN68,0)</f>
        <v>0</v>
      </c>
      <c r="AN68" s="6">
        <f>IF(AN$2=Calculation!$E$6,Data!AO68,0)</f>
        <v>0</v>
      </c>
      <c r="AO68" s="6">
        <f>IF(AO$2=Calculation!$E$6,Data!AP68,0)</f>
        <v>0</v>
      </c>
      <c r="AP68" s="8">
        <f aca="true" t="shared" si="12" ref="AP68:AP131">SUM(AH68:AO68)</f>
        <v>0</v>
      </c>
      <c r="AQ68" s="31">
        <f>IF(AQ$2=Calculation!$F$6,0,0)</f>
        <v>0</v>
      </c>
      <c r="AR68" s="6">
        <f>IF(AR$2=Calculation!$F$6,Data!AQ68,0)</f>
        <v>0</v>
      </c>
      <c r="AS68" s="6">
        <f>IF(AS$2=Calculation!$F$6,Data!AR68,0)</f>
        <v>0</v>
      </c>
      <c r="AT68" s="6">
        <f>IF(AT$2=Calculation!$F$6,Data!AS68,0)</f>
        <v>0</v>
      </c>
      <c r="AU68" s="6">
        <f>IF(AU$2=Calculation!$F$6,Data!AT68,0)</f>
        <v>0</v>
      </c>
      <c r="AV68" s="6">
        <f>IF(AV$2=Calculation!$F$6,Data!AU68,0)</f>
        <v>0</v>
      </c>
      <c r="AW68" s="6">
        <f>IF(AW$2=Calculation!$F$6,Data!AV68,0)</f>
        <v>0</v>
      </c>
      <c r="AX68" s="6">
        <f>IF(AX$2=Calculation!$F$6,Data!AW68,0)</f>
        <v>0</v>
      </c>
      <c r="AY68" s="8">
        <f aca="true" t="shared" si="13" ref="AY68:AY131">SUM(AQ68:AX68)</f>
        <v>0</v>
      </c>
      <c r="AZ68" s="31">
        <f>IF(AZ$2=Calculation!$G$6,0,0)</f>
        <v>0</v>
      </c>
      <c r="BA68" s="6">
        <f>IF(BA$2=Calculation!$G$6,Data!AX68,0)</f>
        <v>0</v>
      </c>
      <c r="BB68" s="6">
        <f>IF(BB$2=Calculation!$G$6,Data!AY68,0)</f>
        <v>0</v>
      </c>
      <c r="BC68" s="6">
        <f>IF(BC$2=Calculation!$G$6,Data!AZ68,0)</f>
        <v>0</v>
      </c>
      <c r="BD68" s="6">
        <f>IF(BD$2=Calculation!$G$6,Data!BA68,0)</f>
        <v>0</v>
      </c>
      <c r="BE68" s="6">
        <f>IF(BE$2=Calculation!$G$6,Data!BB68,0)</f>
        <v>0</v>
      </c>
      <c r="BF68" s="6">
        <f>IF(BF$2=Calculation!$G$6,Data!BC68,0)</f>
        <v>0</v>
      </c>
      <c r="BG68" s="6">
        <f>IF(BG$2=Calculation!$G$6,Data!BD68,0)</f>
        <v>0</v>
      </c>
      <c r="BH68" s="8">
        <f aca="true" t="shared" si="14" ref="BH68:BH131">SUM(AZ68:BG68)</f>
        <v>0</v>
      </c>
      <c r="BI68" s="119">
        <f>IF(Calculation!$H$6="Yes",Data!BE68,0)</f>
        <v>0</v>
      </c>
      <c r="BJ68" s="31">
        <f>IF(BJ$2=Calculation!$L$4,0,0)</f>
        <v>0</v>
      </c>
      <c r="BK68" s="6">
        <f>IF(BK$2=Calculation!$L$4,Data!BV68,0)</f>
        <v>0</v>
      </c>
      <c r="BL68" s="6">
        <f>IF(BL$2=Calculation!$L$4,Data!BW68,0)</f>
        <v>0</v>
      </c>
      <c r="BM68" s="6">
        <f>IF(BM$2=Calculation!$L$4,Data!BX68,0)</f>
        <v>0</v>
      </c>
      <c r="BN68" s="6">
        <f>IF(BN$2=Calculation!$L$4,Data!BY68,0)</f>
        <v>0</v>
      </c>
      <c r="BO68" s="22">
        <f aca="true" t="shared" si="15" ref="BO68:BO131">SUM(BJ68:BN68)</f>
        <v>0</v>
      </c>
      <c r="BP68" s="25">
        <f>IF(Calculation!$J$6='Reference Data'!BP$2,Data!C68,0)</f>
        <v>0</v>
      </c>
      <c r="BQ68" s="25">
        <f>IF(Calculation!$J$6='Reference Data'!BQ$2,Data!D68,0)</f>
        <v>0</v>
      </c>
      <c r="BR68" s="25">
        <f>IF(Calculation!$J$6='Reference Data'!BR$2,Data!E68,0)</f>
        <v>0</v>
      </c>
      <c r="BS68" s="25">
        <f>IF(Calculation!$J$6='Reference Data'!BS$2,Data!F68,0)</f>
        <v>22.753</v>
      </c>
      <c r="BT68" s="121">
        <f t="shared" si="9"/>
        <v>22.753</v>
      </c>
      <c r="BU68" s="124">
        <f>IF(Calculation!$L$6="Yes",'Reference Data'!BO68*Calculation!$L$5,0)</f>
        <v>0</v>
      </c>
      <c r="BV68" s="124">
        <f>IF(Calculation!$M$6="Yes",IF((Calculation!I72-'Reference Data'!BT68)&gt;0,(Calculation!I72-'Reference Data'!BT68)*Calculation!$M$5,0),0)</f>
        <v>0.9509102454337883</v>
      </c>
      <c r="BW68" s="97">
        <f>IF(Calculation!$K$6="Yes",IF((Calculation!I72)&lt;Calculation!J72,(Calculation!I72-Calculation!J72)*Calculation!$K$5,0),0)</f>
        <v>0</v>
      </c>
      <c r="BX68" s="127">
        <f>IF(Calculation!$N$5='Reference Data'!$BX$2,'Scaling Calculation'!D71,0)</f>
        <v>0</v>
      </c>
      <c r="BY68" s="3">
        <f>IF(Calculation!$N$5='Reference Data'!$BY$2,'Scaling Calculation'!H71,0)</f>
        <v>0</v>
      </c>
      <c r="BZ68" s="22">
        <f>IF(Calculation!$N$6="Yes",SUM('Reference Data'!BX68:BY68),0)</f>
        <v>0</v>
      </c>
      <c r="CA68" s="25"/>
      <c r="CB68" s="25"/>
      <c r="CC68" s="25"/>
      <c r="CD68" s="25"/>
      <c r="CE68" s="25"/>
      <c r="CF68" s="25"/>
      <c r="CG68" s="25"/>
      <c r="CH68" s="25"/>
      <c r="CI68" s="25"/>
      <c r="CJ68" s="25"/>
      <c r="CK68" s="25"/>
      <c r="CL68" s="25"/>
      <c r="CM68" s="25"/>
      <c r="CN68" s="25"/>
      <c r="CO68" s="25"/>
      <c r="CP68" s="25"/>
      <c r="CQ68" s="25" t="e">
        <f>IF(Calculation!#REF!='Reference Data'!CQ$2,Data!G68,0)</f>
        <v>#REF!</v>
      </c>
      <c r="CR68" s="25" t="e">
        <f>IF(Calculation!#REF!='Reference Data'!CR$2,Data!H68,0)</f>
        <v>#REF!</v>
      </c>
      <c r="CS68" s="25" t="e">
        <f>IF(Calculation!#REF!='Reference Data'!CS$2,Data!I68,0)</f>
        <v>#REF!</v>
      </c>
      <c r="CT68" s="25" t="e">
        <f>IF(Calculation!#REF!='Reference Data'!CT$2,Data!J68,0)</f>
        <v>#REF!</v>
      </c>
      <c r="CU68" s="25" t="e">
        <f>IF(Calculation!#REF!='Reference Data'!CU$2,Data!K68,0)</f>
        <v>#REF!</v>
      </c>
      <c r="CV68" s="25" t="e">
        <f>IF(Calculation!#REF!='Reference Data'!CV$2,Data!L68,0)</f>
        <v>#REF!</v>
      </c>
      <c r="CW68" s="25" t="e">
        <f>IF(Calculation!#REF!='Reference Data'!CW$2,Data!M68,0)</f>
        <v>#REF!</v>
      </c>
      <c r="CX68" s="25" t="e">
        <f>IF(Calculation!#REF!='Reference Data'!CX$2,Data!N68,0)</f>
        <v>#REF!</v>
      </c>
      <c r="CY68" s="25" t="e">
        <f>IF(Calculation!#REF!='Reference Data'!CY$2,Data!O68,0)</f>
        <v>#REF!</v>
      </c>
      <c r="CZ68" s="25" t="e">
        <f>IF(Calculation!#REF!='Reference Data'!CZ$2,Data!P68,0)</f>
        <v>#REF!</v>
      </c>
      <c r="DA68" s="25" t="e">
        <f>IF(Calculation!#REF!='Reference Data'!DA$2,Data!Q68,0)</f>
        <v>#REF!</v>
      </c>
      <c r="DB68" s="25" t="e">
        <f>IF(Calculation!#REF!='Reference Data'!DB$2,Data!R68,0)</f>
        <v>#REF!</v>
      </c>
      <c r="DC68" s="25" t="e">
        <f>IF(Calculation!#REF!='Reference Data'!DC$2,Data!S68,0)</f>
        <v>#REF!</v>
      </c>
      <c r="DD68" s="25" t="e">
        <f>IF(Calculation!#REF!='Reference Data'!DD$2,Data!T68,0)</f>
        <v>#REF!</v>
      </c>
      <c r="DE68" s="25" t="e">
        <f>IF(Calculation!#REF!='Reference Data'!DE$2,Data!U68,0)</f>
        <v>#REF!</v>
      </c>
      <c r="DF68" s="30" t="e">
        <f aca="true" t="shared" si="16" ref="DF68:DF131">SUM(CQ68:DE68)</f>
        <v>#REF!</v>
      </c>
    </row>
    <row r="69" spans="1:110" ht="15">
      <c r="A69" s="15">
        <v>10202</v>
      </c>
      <c r="B69" s="48" t="s">
        <v>76</v>
      </c>
      <c r="C69" s="24">
        <f>IF(Calculation!$C$6='Reference Data'!C$2,Data!G69,0)</f>
        <v>0</v>
      </c>
      <c r="D69" s="25">
        <f>IF(Calculation!$C$6='Reference Data'!D$2,Data!H69,0)</f>
        <v>0</v>
      </c>
      <c r="E69" s="25">
        <f>IF(Calculation!$C$6='Reference Data'!E$2,Data!I69,0)</f>
        <v>15.434859589041096</v>
      </c>
      <c r="F69" s="25">
        <f>IF(Calculation!$C$6='Reference Data'!F$2,Data!J69,0)</f>
        <v>0</v>
      </c>
      <c r="G69" s="25">
        <f>IF(Calculation!$C$6='Reference Data'!G$2,Data!K69,0)</f>
        <v>0</v>
      </c>
      <c r="H69" s="25">
        <f>IF(Calculation!$C$6='Reference Data'!H$2,Data!L69,0)</f>
        <v>0</v>
      </c>
      <c r="I69" s="25">
        <f>IF(Calculation!$C$6='Reference Data'!I$2,Data!M69,0)</f>
        <v>0</v>
      </c>
      <c r="J69" s="25">
        <f>IF(Calculation!$C$6='Reference Data'!J$2,Data!N69,0)</f>
        <v>0</v>
      </c>
      <c r="K69" s="25">
        <f>IF(Calculation!$C$6='Reference Data'!K$2,Data!O69,0)</f>
        <v>0</v>
      </c>
      <c r="L69" s="25">
        <f>IF(Calculation!$C$6='Reference Data'!L$2,Data!P69,0)</f>
        <v>0</v>
      </c>
      <c r="M69" s="25">
        <f>IF(Calculation!$C$6='Reference Data'!M$2,Data!Q69,0)</f>
        <v>0</v>
      </c>
      <c r="N69" s="25">
        <f>IF(Calculation!$C$6='Reference Data'!N$2,Data!R69,0)</f>
        <v>0</v>
      </c>
      <c r="O69" s="25">
        <f>IF(Calculation!$C$6='Reference Data'!O$2,Data!S69,0)</f>
        <v>0</v>
      </c>
      <c r="P69" s="25">
        <f>IF(Calculation!$C$6='Reference Data'!P$2,Data!T69,0)</f>
        <v>0</v>
      </c>
      <c r="Q69" s="25">
        <f>IF(Calculation!$C$6='Reference Data'!Q$2,Data!U69,0)</f>
        <v>0</v>
      </c>
      <c r="R69" s="30">
        <f t="shared" si="10"/>
        <v>15.434859589041096</v>
      </c>
      <c r="S69" s="31">
        <f>IF(S$2=Calculation!$D$6,Data!V69,0)</f>
        <v>0</v>
      </c>
      <c r="T69" s="6">
        <f>IF(T$2=Calculation!$D$6,Data!W69,0)</f>
        <v>0</v>
      </c>
      <c r="U69" s="6">
        <f>IF(U$2=Calculation!$D$6,Data!X69,0)</f>
        <v>0</v>
      </c>
      <c r="V69" s="6">
        <f>IF(V$2=Calculation!$D$6,Data!Y69,0)</f>
        <v>0</v>
      </c>
      <c r="W69" s="6">
        <f>IF(W$2=Calculation!$D$6,Data!Z69,0)</f>
        <v>0</v>
      </c>
      <c r="X69" s="6">
        <f>IF(X$2=Calculation!$D$6,Data!AA69,0)</f>
        <v>0</v>
      </c>
      <c r="Y69" s="6">
        <f>IF(Y$2=Calculation!$D$6,Data!AB69,0)</f>
        <v>0</v>
      </c>
      <c r="Z69" s="6">
        <f>IF(Z$2=Calculation!$D$6,Data!AC69,0)</f>
        <v>0</v>
      </c>
      <c r="AA69" s="6">
        <f>IF(AA$2=Calculation!$D$6,Data!AD69,0)</f>
        <v>0</v>
      </c>
      <c r="AB69" s="6">
        <f>IF(AB$2=Calculation!$D$6,Data!AE69,0)</f>
        <v>0</v>
      </c>
      <c r="AC69" s="6">
        <f>IF(AC$2=Calculation!$D$6,Data!AF69,0)</f>
        <v>0</v>
      </c>
      <c r="AD69" s="6">
        <f>IF(AD$2=Calculation!$D$6,Data!AG69,0)</f>
        <v>0</v>
      </c>
      <c r="AE69" s="6">
        <f>IF(AE$2=Calculation!$D$6,Data!AH69,0)</f>
        <v>0</v>
      </c>
      <c r="AF69" s="6">
        <f>IF(AF$2=Calculation!$D$6,Data!AI69,0)</f>
        <v>0</v>
      </c>
      <c r="AG69" s="8">
        <f t="shared" si="11"/>
        <v>0</v>
      </c>
      <c r="AH69" s="31">
        <f>IF(AH$2=Calculation!$E$6,0,0)</f>
        <v>0</v>
      </c>
      <c r="AI69" s="6">
        <f>IF(AI$2=Calculation!$E$6,Data!AJ69,0)</f>
        <v>0</v>
      </c>
      <c r="AJ69" s="6">
        <f>IF(AJ$2=Calculation!$E$6,Data!AK69,0)</f>
        <v>0</v>
      </c>
      <c r="AK69" s="6">
        <f>IF(AK$2=Calculation!$E$6,Data!AL69,0)</f>
        <v>0</v>
      </c>
      <c r="AL69" s="6">
        <f>IF(AL$2=Calculation!$E$6,Data!AM69,0)</f>
        <v>0</v>
      </c>
      <c r="AM69" s="6">
        <f>IF(AM$2=Calculation!$E$6,Data!AN69,0)</f>
        <v>0</v>
      </c>
      <c r="AN69" s="6">
        <f>IF(AN$2=Calculation!$E$6,Data!AO69,0)</f>
        <v>0</v>
      </c>
      <c r="AO69" s="6">
        <f>IF(AO$2=Calculation!$E$6,Data!AP69,0)</f>
        <v>0</v>
      </c>
      <c r="AP69" s="8">
        <f t="shared" si="12"/>
        <v>0</v>
      </c>
      <c r="AQ69" s="31">
        <f>IF(AQ$2=Calculation!$F$6,0,0)</f>
        <v>0</v>
      </c>
      <c r="AR69" s="6">
        <f>IF(AR$2=Calculation!$F$6,Data!AQ69,0)</f>
        <v>0</v>
      </c>
      <c r="AS69" s="6">
        <f>IF(AS$2=Calculation!$F$6,Data!AR69,0)</f>
        <v>0</v>
      </c>
      <c r="AT69" s="6">
        <f>IF(AT$2=Calculation!$F$6,Data!AS69,0)</f>
        <v>0</v>
      </c>
      <c r="AU69" s="6">
        <f>IF(AU$2=Calculation!$F$6,Data!AT69,0)</f>
        <v>0</v>
      </c>
      <c r="AV69" s="6">
        <f>IF(AV$2=Calculation!$F$6,Data!AU69,0)</f>
        <v>0</v>
      </c>
      <c r="AW69" s="6">
        <f>IF(AW$2=Calculation!$F$6,Data!AV69,0)</f>
        <v>0</v>
      </c>
      <c r="AX69" s="6">
        <f>IF(AX$2=Calculation!$F$6,Data!AW69,0)</f>
        <v>0</v>
      </c>
      <c r="AY69" s="8">
        <f t="shared" si="13"/>
        <v>0</v>
      </c>
      <c r="AZ69" s="31">
        <f>IF(AZ$2=Calculation!$G$6,0,0)</f>
        <v>0</v>
      </c>
      <c r="BA69" s="6">
        <f>IF(BA$2=Calculation!$G$6,Data!AX69,0)</f>
        <v>0</v>
      </c>
      <c r="BB69" s="6">
        <f>IF(BB$2=Calculation!$G$6,Data!AY69,0)</f>
        <v>0</v>
      </c>
      <c r="BC69" s="6">
        <f>IF(BC$2=Calculation!$G$6,Data!AZ69,0)</f>
        <v>0</v>
      </c>
      <c r="BD69" s="6">
        <f>IF(BD$2=Calculation!$G$6,Data!BA69,0)</f>
        <v>0</v>
      </c>
      <c r="BE69" s="6">
        <f>IF(BE$2=Calculation!$G$6,Data!BB69,0)</f>
        <v>0</v>
      </c>
      <c r="BF69" s="6">
        <f>IF(BF$2=Calculation!$G$6,Data!BC69,0)</f>
        <v>0</v>
      </c>
      <c r="BG69" s="6">
        <f>IF(BG$2=Calculation!$G$6,Data!BD69,0)</f>
        <v>0</v>
      </c>
      <c r="BH69" s="8">
        <f t="shared" si="14"/>
        <v>0</v>
      </c>
      <c r="BI69" s="119">
        <f>IF(Calculation!$H$6="Yes",Data!BE69,0)</f>
        <v>0</v>
      </c>
      <c r="BJ69" s="31">
        <f>IF(BJ$2=Calculation!$L$4,0,0)</f>
        <v>0</v>
      </c>
      <c r="BK69" s="6">
        <f>IF(BK$2=Calculation!$L$4,Data!BV69,0)</f>
        <v>0</v>
      </c>
      <c r="BL69" s="6">
        <f>IF(BL$2=Calculation!$L$4,Data!BW69,0)</f>
        <v>0.5954999999999999</v>
      </c>
      <c r="BM69" s="6">
        <f>IF(BM$2=Calculation!$L$4,Data!BX69,0)</f>
        <v>0</v>
      </c>
      <c r="BN69" s="6">
        <f>IF(BN$2=Calculation!$L$4,Data!BY69,0)</f>
        <v>0</v>
      </c>
      <c r="BO69" s="22">
        <f t="shared" si="15"/>
        <v>0.5954999999999999</v>
      </c>
      <c r="BP69" s="25">
        <f>IF(Calculation!$J$6='Reference Data'!BP$2,Data!C69,0)</f>
        <v>0</v>
      </c>
      <c r="BQ69" s="25">
        <f>IF(Calculation!$J$6='Reference Data'!BQ$2,Data!D69,0)</f>
        <v>0</v>
      </c>
      <c r="BR69" s="25">
        <f>IF(Calculation!$J$6='Reference Data'!BR$2,Data!E69,0)</f>
        <v>0</v>
      </c>
      <c r="BS69" s="25">
        <f>IF(Calculation!$J$6='Reference Data'!BS$2,Data!F69,0)</f>
        <v>13.099</v>
      </c>
      <c r="BT69" s="121">
        <f t="shared" si="9"/>
        <v>13.099</v>
      </c>
      <c r="BU69" s="124">
        <f>IF(Calculation!$L$6="Yes",'Reference Data'!BO69*Calculation!$L$5,0)</f>
        <v>0.29774999999999996</v>
      </c>
      <c r="BV69" s="124">
        <f>IF(Calculation!$M$6="Yes",IF((Calculation!I73-'Reference Data'!BT69)&gt;0,(Calculation!I73-'Reference Data'!BT69)*Calculation!$M$5,0),0)</f>
        <v>0.583964897260274</v>
      </c>
      <c r="BW69" s="97">
        <f>IF(Calculation!$K$6="Yes",IF((Calculation!I73)&lt;Calculation!J73,(Calculation!I73-Calculation!J73)*Calculation!$K$5,0),0)</f>
        <v>0</v>
      </c>
      <c r="BX69" s="127">
        <f>IF(Calculation!$N$5='Reference Data'!$BX$2,'Scaling Calculation'!D72,0)</f>
        <v>0</v>
      </c>
      <c r="BY69" s="3">
        <f>IF(Calculation!$N$5='Reference Data'!$BY$2,'Scaling Calculation'!H72,0)</f>
        <v>0</v>
      </c>
      <c r="BZ69" s="22">
        <f>IF(Calculation!$N$6="Yes",SUM('Reference Data'!BX69:BY69),0)</f>
        <v>0</v>
      </c>
      <c r="CA69" s="25"/>
      <c r="CB69" s="25"/>
      <c r="CC69" s="25"/>
      <c r="CD69" s="25"/>
      <c r="CE69" s="25"/>
      <c r="CF69" s="25"/>
      <c r="CG69" s="25"/>
      <c r="CH69" s="25"/>
      <c r="CI69" s="25"/>
      <c r="CJ69" s="25"/>
      <c r="CK69" s="25"/>
      <c r="CL69" s="25"/>
      <c r="CM69" s="25"/>
      <c r="CN69" s="25"/>
      <c r="CO69" s="25"/>
      <c r="CP69" s="25"/>
      <c r="CQ69" s="25" t="e">
        <f>IF(Calculation!#REF!='Reference Data'!CQ$2,Data!G69,0)</f>
        <v>#REF!</v>
      </c>
      <c r="CR69" s="25" t="e">
        <f>IF(Calculation!#REF!='Reference Data'!CR$2,Data!H69,0)</f>
        <v>#REF!</v>
      </c>
      <c r="CS69" s="25" t="e">
        <f>IF(Calculation!#REF!='Reference Data'!CS$2,Data!I69,0)</f>
        <v>#REF!</v>
      </c>
      <c r="CT69" s="25" t="e">
        <f>IF(Calculation!#REF!='Reference Data'!CT$2,Data!J69,0)</f>
        <v>#REF!</v>
      </c>
      <c r="CU69" s="25" t="e">
        <f>IF(Calculation!#REF!='Reference Data'!CU$2,Data!K69,0)</f>
        <v>#REF!</v>
      </c>
      <c r="CV69" s="25" t="e">
        <f>IF(Calculation!#REF!='Reference Data'!CV$2,Data!L69,0)</f>
        <v>#REF!</v>
      </c>
      <c r="CW69" s="25" t="e">
        <f>IF(Calculation!#REF!='Reference Data'!CW$2,Data!M69,0)</f>
        <v>#REF!</v>
      </c>
      <c r="CX69" s="25" t="e">
        <f>IF(Calculation!#REF!='Reference Data'!CX$2,Data!N69,0)</f>
        <v>#REF!</v>
      </c>
      <c r="CY69" s="25" t="e">
        <f>IF(Calculation!#REF!='Reference Data'!CY$2,Data!O69,0)</f>
        <v>#REF!</v>
      </c>
      <c r="CZ69" s="25" t="e">
        <f>IF(Calculation!#REF!='Reference Data'!CZ$2,Data!P69,0)</f>
        <v>#REF!</v>
      </c>
      <c r="DA69" s="25" t="e">
        <f>IF(Calculation!#REF!='Reference Data'!DA$2,Data!Q69,0)</f>
        <v>#REF!</v>
      </c>
      <c r="DB69" s="25" t="e">
        <f>IF(Calculation!#REF!='Reference Data'!DB$2,Data!R69,0)</f>
        <v>#REF!</v>
      </c>
      <c r="DC69" s="25" t="e">
        <f>IF(Calculation!#REF!='Reference Data'!DC$2,Data!S69,0)</f>
        <v>#REF!</v>
      </c>
      <c r="DD69" s="25" t="e">
        <f>IF(Calculation!#REF!='Reference Data'!DD$2,Data!T69,0)</f>
        <v>#REF!</v>
      </c>
      <c r="DE69" s="25" t="e">
        <f>IF(Calculation!#REF!='Reference Data'!DE$2,Data!U69,0)</f>
        <v>#REF!</v>
      </c>
      <c r="DF69" s="30" t="e">
        <f t="shared" si="16"/>
        <v>#REF!</v>
      </c>
    </row>
    <row r="70" spans="1:110" ht="15">
      <c r="A70" s="15">
        <v>10203</v>
      </c>
      <c r="B70" s="48" t="s">
        <v>77</v>
      </c>
      <c r="C70" s="24">
        <f>IF(Calculation!$C$6='Reference Data'!C$2,Data!G70,0)</f>
        <v>0</v>
      </c>
      <c r="D70" s="25">
        <f>IF(Calculation!$C$6='Reference Data'!D$2,Data!H70,0)</f>
        <v>0</v>
      </c>
      <c r="E70" s="25">
        <f>IF(Calculation!$C$6='Reference Data'!E$2,Data!I70,0)</f>
        <v>6.500323972602741</v>
      </c>
      <c r="F70" s="25">
        <f>IF(Calculation!$C$6='Reference Data'!F$2,Data!J70,0)</f>
        <v>0</v>
      </c>
      <c r="G70" s="25">
        <f>IF(Calculation!$C$6='Reference Data'!G$2,Data!K70,0)</f>
        <v>0</v>
      </c>
      <c r="H70" s="25">
        <f>IF(Calculation!$C$6='Reference Data'!H$2,Data!L70,0)</f>
        <v>0</v>
      </c>
      <c r="I70" s="25">
        <f>IF(Calculation!$C$6='Reference Data'!I$2,Data!M70,0)</f>
        <v>0</v>
      </c>
      <c r="J70" s="25">
        <f>IF(Calculation!$C$6='Reference Data'!J$2,Data!N70,0)</f>
        <v>0</v>
      </c>
      <c r="K70" s="25">
        <f>IF(Calculation!$C$6='Reference Data'!K$2,Data!O70,0)</f>
        <v>0</v>
      </c>
      <c r="L70" s="25">
        <f>IF(Calculation!$C$6='Reference Data'!L$2,Data!P70,0)</f>
        <v>0</v>
      </c>
      <c r="M70" s="25">
        <f>IF(Calculation!$C$6='Reference Data'!M$2,Data!Q70,0)</f>
        <v>0</v>
      </c>
      <c r="N70" s="25">
        <f>IF(Calculation!$C$6='Reference Data'!N$2,Data!R70,0)</f>
        <v>0</v>
      </c>
      <c r="O70" s="25">
        <f>IF(Calculation!$C$6='Reference Data'!O$2,Data!S70,0)</f>
        <v>0</v>
      </c>
      <c r="P70" s="25">
        <f>IF(Calculation!$C$6='Reference Data'!P$2,Data!T70,0)</f>
        <v>0</v>
      </c>
      <c r="Q70" s="25">
        <f>IF(Calculation!$C$6='Reference Data'!Q$2,Data!U70,0)</f>
        <v>0</v>
      </c>
      <c r="R70" s="30">
        <f t="shared" si="10"/>
        <v>6.500323972602741</v>
      </c>
      <c r="S70" s="31">
        <f>IF(S$2=Calculation!$D$6,Data!V70,0)</f>
        <v>0</v>
      </c>
      <c r="T70" s="6">
        <f>IF(T$2=Calculation!$D$6,Data!W70,0)</f>
        <v>0</v>
      </c>
      <c r="U70" s="6">
        <f>IF(U$2=Calculation!$D$6,Data!X70,0)</f>
        <v>0</v>
      </c>
      <c r="V70" s="6">
        <f>IF(V$2=Calculation!$D$6,Data!Y70,0)</f>
        <v>0</v>
      </c>
      <c r="W70" s="6">
        <f>IF(W$2=Calculation!$D$6,Data!Z70,0)</f>
        <v>0</v>
      </c>
      <c r="X70" s="6">
        <f>IF(X$2=Calculation!$D$6,Data!AA70,0)</f>
        <v>0</v>
      </c>
      <c r="Y70" s="6">
        <f>IF(Y$2=Calculation!$D$6,Data!AB70,0)</f>
        <v>0</v>
      </c>
      <c r="Z70" s="6">
        <f>IF(Z$2=Calculation!$D$6,Data!AC70,0)</f>
        <v>0</v>
      </c>
      <c r="AA70" s="6">
        <f>IF(AA$2=Calculation!$D$6,Data!AD70,0)</f>
        <v>0</v>
      </c>
      <c r="AB70" s="6">
        <f>IF(AB$2=Calculation!$D$6,Data!AE70,0)</f>
        <v>0</v>
      </c>
      <c r="AC70" s="6">
        <f>IF(AC$2=Calculation!$D$6,Data!AF70,0)</f>
        <v>0</v>
      </c>
      <c r="AD70" s="6">
        <f>IF(AD$2=Calculation!$D$6,Data!AG70,0)</f>
        <v>0</v>
      </c>
      <c r="AE70" s="6">
        <f>IF(AE$2=Calculation!$D$6,Data!AH70,0)</f>
        <v>0</v>
      </c>
      <c r="AF70" s="6">
        <f>IF(AF$2=Calculation!$D$6,Data!AI70,0)</f>
        <v>0</v>
      </c>
      <c r="AG70" s="8">
        <f t="shared" si="11"/>
        <v>0</v>
      </c>
      <c r="AH70" s="31">
        <f>IF(AH$2=Calculation!$E$6,0,0)</f>
        <v>0</v>
      </c>
      <c r="AI70" s="6">
        <f>IF(AI$2=Calculation!$E$6,Data!AJ70,0)</f>
        <v>0</v>
      </c>
      <c r="AJ70" s="6">
        <f>IF(AJ$2=Calculation!$E$6,Data!AK70,0)</f>
        <v>0</v>
      </c>
      <c r="AK70" s="6">
        <f>IF(AK$2=Calculation!$E$6,Data!AL70,0)</f>
        <v>0</v>
      </c>
      <c r="AL70" s="6">
        <f>IF(AL$2=Calculation!$E$6,Data!AM70,0)</f>
        <v>0</v>
      </c>
      <c r="AM70" s="6">
        <f>IF(AM$2=Calculation!$E$6,Data!AN70,0)</f>
        <v>0</v>
      </c>
      <c r="AN70" s="6">
        <f>IF(AN$2=Calculation!$E$6,Data!AO70,0)</f>
        <v>0</v>
      </c>
      <c r="AO70" s="6">
        <f>IF(AO$2=Calculation!$E$6,Data!AP70,0)</f>
        <v>0</v>
      </c>
      <c r="AP70" s="8">
        <f t="shared" si="12"/>
        <v>0</v>
      </c>
      <c r="AQ70" s="31">
        <f>IF(AQ$2=Calculation!$F$6,0,0)</f>
        <v>0</v>
      </c>
      <c r="AR70" s="6">
        <f>IF(AR$2=Calculation!$F$6,Data!AQ70,0)</f>
        <v>0</v>
      </c>
      <c r="AS70" s="6">
        <f>IF(AS$2=Calculation!$F$6,Data!AR70,0)</f>
        <v>0</v>
      </c>
      <c r="AT70" s="6">
        <f>IF(AT$2=Calculation!$F$6,Data!AS70,0)</f>
        <v>0</v>
      </c>
      <c r="AU70" s="6">
        <f>IF(AU$2=Calculation!$F$6,Data!AT70,0)</f>
        <v>0</v>
      </c>
      <c r="AV70" s="6">
        <f>IF(AV$2=Calculation!$F$6,Data!AU70,0)</f>
        <v>0</v>
      </c>
      <c r="AW70" s="6">
        <f>IF(AW$2=Calculation!$F$6,Data!AV70,0)</f>
        <v>0</v>
      </c>
      <c r="AX70" s="6">
        <f>IF(AX$2=Calculation!$F$6,Data!AW70,0)</f>
        <v>0</v>
      </c>
      <c r="AY70" s="8">
        <f t="shared" si="13"/>
        <v>0</v>
      </c>
      <c r="AZ70" s="31">
        <f>IF(AZ$2=Calculation!$G$6,0,0)</f>
        <v>0</v>
      </c>
      <c r="BA70" s="6">
        <f>IF(BA$2=Calculation!$G$6,Data!AX70,0)</f>
        <v>0</v>
      </c>
      <c r="BB70" s="6">
        <f>IF(BB$2=Calculation!$G$6,Data!AY70,0)</f>
        <v>0</v>
      </c>
      <c r="BC70" s="6">
        <f>IF(BC$2=Calculation!$G$6,Data!AZ70,0)</f>
        <v>0</v>
      </c>
      <c r="BD70" s="6">
        <f>IF(BD$2=Calculation!$G$6,Data!BA70,0)</f>
        <v>0</v>
      </c>
      <c r="BE70" s="6">
        <f>IF(BE$2=Calculation!$G$6,Data!BB70,0)</f>
        <v>0</v>
      </c>
      <c r="BF70" s="6">
        <f>IF(BF$2=Calculation!$G$6,Data!BC70,0)</f>
        <v>0</v>
      </c>
      <c r="BG70" s="6">
        <f>IF(BG$2=Calculation!$G$6,Data!BD70,0)</f>
        <v>0</v>
      </c>
      <c r="BH70" s="8">
        <f t="shared" si="14"/>
        <v>0</v>
      </c>
      <c r="BI70" s="119">
        <f>IF(Calculation!$H$6="Yes",Data!BE70,0)</f>
        <v>0</v>
      </c>
      <c r="BJ70" s="31">
        <f>IF(BJ$2=Calculation!$L$4,0,0)</f>
        <v>0</v>
      </c>
      <c r="BK70" s="6">
        <f>IF(BK$2=Calculation!$L$4,Data!BV70,0)</f>
        <v>0</v>
      </c>
      <c r="BL70" s="6">
        <f>IF(BL$2=Calculation!$L$4,Data!BW70,0)</f>
        <v>0</v>
      </c>
      <c r="BM70" s="6">
        <f>IF(BM$2=Calculation!$L$4,Data!BX70,0)</f>
        <v>0</v>
      </c>
      <c r="BN70" s="6">
        <f>IF(BN$2=Calculation!$L$4,Data!BY70,0)</f>
        <v>0</v>
      </c>
      <c r="BO70" s="22">
        <f t="shared" si="15"/>
        <v>0</v>
      </c>
      <c r="BP70" s="25">
        <f>IF(Calculation!$J$6='Reference Data'!BP$2,Data!C70,0)</f>
        <v>0</v>
      </c>
      <c r="BQ70" s="25">
        <f>IF(Calculation!$J$6='Reference Data'!BQ$2,Data!D70,0)</f>
        <v>0</v>
      </c>
      <c r="BR70" s="25">
        <f>IF(Calculation!$J$6='Reference Data'!BR$2,Data!E70,0)</f>
        <v>0</v>
      </c>
      <c r="BS70" s="25">
        <f>IF(Calculation!$J$6='Reference Data'!BS$2,Data!F70,0)</f>
        <v>6.213</v>
      </c>
      <c r="BT70" s="121">
        <f t="shared" si="9"/>
        <v>6.213</v>
      </c>
      <c r="BU70" s="124">
        <f>IF(Calculation!$L$6="Yes",'Reference Data'!BO70*Calculation!$L$5,0)</f>
        <v>0</v>
      </c>
      <c r="BV70" s="124">
        <f>IF(Calculation!$M$6="Yes",IF((Calculation!I74-'Reference Data'!BT70)&gt;0,(Calculation!I74-'Reference Data'!BT70)*Calculation!$M$5,0),0)</f>
        <v>0.07183099315068531</v>
      </c>
      <c r="BW70" s="97">
        <f>IF(Calculation!$K$6="Yes",IF((Calculation!I74)&lt;Calculation!J74,(Calculation!I74-Calculation!J74)*Calculation!$K$5,0),0)</f>
        <v>0</v>
      </c>
      <c r="BX70" s="127">
        <f>IF(Calculation!$N$5='Reference Data'!$BX$2,'Scaling Calculation'!D73,0)</f>
        <v>0</v>
      </c>
      <c r="BY70" s="3">
        <f>IF(Calculation!$N$5='Reference Data'!$BY$2,'Scaling Calculation'!H73,0)</f>
        <v>0</v>
      </c>
      <c r="BZ70" s="22">
        <f>IF(Calculation!$N$6="Yes",SUM('Reference Data'!BX70:BY70),0)</f>
        <v>0</v>
      </c>
      <c r="CA70" s="25"/>
      <c r="CB70" s="25"/>
      <c r="CC70" s="25"/>
      <c r="CD70" s="25"/>
      <c r="CE70" s="25"/>
      <c r="CF70" s="25"/>
      <c r="CG70" s="25"/>
      <c r="CH70" s="25"/>
      <c r="CI70" s="25"/>
      <c r="CJ70" s="25"/>
      <c r="CK70" s="25"/>
      <c r="CL70" s="25"/>
      <c r="CM70" s="25"/>
      <c r="CN70" s="25"/>
      <c r="CO70" s="25"/>
      <c r="CP70" s="25"/>
      <c r="CQ70" s="25" t="e">
        <f>IF(Calculation!#REF!='Reference Data'!CQ$2,Data!G70,0)</f>
        <v>#REF!</v>
      </c>
      <c r="CR70" s="25" t="e">
        <f>IF(Calculation!#REF!='Reference Data'!CR$2,Data!H70,0)</f>
        <v>#REF!</v>
      </c>
      <c r="CS70" s="25" t="e">
        <f>IF(Calculation!#REF!='Reference Data'!CS$2,Data!I70,0)</f>
        <v>#REF!</v>
      </c>
      <c r="CT70" s="25" t="e">
        <f>IF(Calculation!#REF!='Reference Data'!CT$2,Data!J70,0)</f>
        <v>#REF!</v>
      </c>
      <c r="CU70" s="25" t="e">
        <f>IF(Calculation!#REF!='Reference Data'!CU$2,Data!K70,0)</f>
        <v>#REF!</v>
      </c>
      <c r="CV70" s="25" t="e">
        <f>IF(Calculation!#REF!='Reference Data'!CV$2,Data!L70,0)</f>
        <v>#REF!</v>
      </c>
      <c r="CW70" s="25" t="e">
        <f>IF(Calculation!#REF!='Reference Data'!CW$2,Data!M70,0)</f>
        <v>#REF!</v>
      </c>
      <c r="CX70" s="25" t="e">
        <f>IF(Calculation!#REF!='Reference Data'!CX$2,Data!N70,0)</f>
        <v>#REF!</v>
      </c>
      <c r="CY70" s="25" t="e">
        <f>IF(Calculation!#REF!='Reference Data'!CY$2,Data!O70,0)</f>
        <v>#REF!</v>
      </c>
      <c r="CZ70" s="25" t="e">
        <f>IF(Calculation!#REF!='Reference Data'!CZ$2,Data!P70,0)</f>
        <v>#REF!</v>
      </c>
      <c r="DA70" s="25" t="e">
        <f>IF(Calculation!#REF!='Reference Data'!DA$2,Data!Q70,0)</f>
        <v>#REF!</v>
      </c>
      <c r="DB70" s="25" t="e">
        <f>IF(Calculation!#REF!='Reference Data'!DB$2,Data!R70,0)</f>
        <v>#REF!</v>
      </c>
      <c r="DC70" s="25" t="e">
        <f>IF(Calculation!#REF!='Reference Data'!DC$2,Data!S70,0)</f>
        <v>#REF!</v>
      </c>
      <c r="DD70" s="25" t="e">
        <f>IF(Calculation!#REF!='Reference Data'!DD$2,Data!T70,0)</f>
        <v>#REF!</v>
      </c>
      <c r="DE70" s="25" t="e">
        <f>IF(Calculation!#REF!='Reference Data'!DE$2,Data!U70,0)</f>
        <v>#REF!</v>
      </c>
      <c r="DF70" s="30" t="e">
        <f t="shared" si="16"/>
        <v>#REF!</v>
      </c>
    </row>
    <row r="71" spans="1:110" ht="15">
      <c r="A71" s="15">
        <v>10204</v>
      </c>
      <c r="B71" s="48" t="s">
        <v>78</v>
      </c>
      <c r="C71" s="24">
        <f>IF(Calculation!$C$6='Reference Data'!C$2,Data!G71,0)</f>
        <v>0</v>
      </c>
      <c r="D71" s="25">
        <f>IF(Calculation!$C$6='Reference Data'!D$2,Data!H71,0)</f>
        <v>0</v>
      </c>
      <c r="E71" s="25">
        <f>IF(Calculation!$C$6='Reference Data'!E$2,Data!I71,0)</f>
        <v>80.38396392694064</v>
      </c>
      <c r="F71" s="25">
        <f>IF(Calculation!$C$6='Reference Data'!F$2,Data!J71,0)</f>
        <v>0</v>
      </c>
      <c r="G71" s="25">
        <f>IF(Calculation!$C$6='Reference Data'!G$2,Data!K71,0)</f>
        <v>0</v>
      </c>
      <c r="H71" s="25">
        <f>IF(Calculation!$C$6='Reference Data'!H$2,Data!L71,0)</f>
        <v>0</v>
      </c>
      <c r="I71" s="25">
        <f>IF(Calculation!$C$6='Reference Data'!I$2,Data!M71,0)</f>
        <v>0</v>
      </c>
      <c r="J71" s="25">
        <f>IF(Calculation!$C$6='Reference Data'!J$2,Data!N71,0)</f>
        <v>0</v>
      </c>
      <c r="K71" s="25">
        <f>IF(Calculation!$C$6='Reference Data'!K$2,Data!O71,0)</f>
        <v>0</v>
      </c>
      <c r="L71" s="25">
        <f>IF(Calculation!$C$6='Reference Data'!L$2,Data!P71,0)</f>
        <v>0</v>
      </c>
      <c r="M71" s="25">
        <f>IF(Calculation!$C$6='Reference Data'!M$2,Data!Q71,0)</f>
        <v>0</v>
      </c>
      <c r="N71" s="25">
        <f>IF(Calculation!$C$6='Reference Data'!N$2,Data!R71,0)</f>
        <v>0</v>
      </c>
      <c r="O71" s="25">
        <f>IF(Calculation!$C$6='Reference Data'!O$2,Data!S71,0)</f>
        <v>0</v>
      </c>
      <c r="P71" s="25">
        <f>IF(Calculation!$C$6='Reference Data'!P$2,Data!T71,0)</f>
        <v>0</v>
      </c>
      <c r="Q71" s="25">
        <f>IF(Calculation!$C$6='Reference Data'!Q$2,Data!U71,0)</f>
        <v>0</v>
      </c>
      <c r="R71" s="30">
        <f t="shared" si="10"/>
        <v>80.38396392694064</v>
      </c>
      <c r="S71" s="31">
        <f>IF(S$2=Calculation!$D$6,Data!V71,0)</f>
        <v>0</v>
      </c>
      <c r="T71" s="6">
        <f>IF(T$2=Calculation!$D$6,Data!W71,0)</f>
        <v>0</v>
      </c>
      <c r="U71" s="6">
        <f>IF(U$2=Calculation!$D$6,Data!X71,0)</f>
        <v>0</v>
      </c>
      <c r="V71" s="6">
        <f>IF(V$2=Calculation!$D$6,Data!Y71,0)</f>
        <v>0</v>
      </c>
      <c r="W71" s="6">
        <f>IF(W$2=Calculation!$D$6,Data!Z71,0)</f>
        <v>0</v>
      </c>
      <c r="X71" s="6">
        <f>IF(X$2=Calculation!$D$6,Data!AA71,0)</f>
        <v>0</v>
      </c>
      <c r="Y71" s="6">
        <f>IF(Y$2=Calculation!$D$6,Data!AB71,0)</f>
        <v>0</v>
      </c>
      <c r="Z71" s="6">
        <f>IF(Z$2=Calculation!$D$6,Data!AC71,0)</f>
        <v>0</v>
      </c>
      <c r="AA71" s="6">
        <f>IF(AA$2=Calculation!$D$6,Data!AD71,0)</f>
        <v>0</v>
      </c>
      <c r="AB71" s="6">
        <f>IF(AB$2=Calculation!$D$6,Data!AE71,0)</f>
        <v>0</v>
      </c>
      <c r="AC71" s="6">
        <f>IF(AC$2=Calculation!$D$6,Data!AF71,0)</f>
        <v>0</v>
      </c>
      <c r="AD71" s="6">
        <f>IF(AD$2=Calculation!$D$6,Data!AG71,0)</f>
        <v>0</v>
      </c>
      <c r="AE71" s="6">
        <f>IF(AE$2=Calculation!$D$6,Data!AH71,0)</f>
        <v>0</v>
      </c>
      <c r="AF71" s="6">
        <f>IF(AF$2=Calculation!$D$6,Data!AI71,0)</f>
        <v>0</v>
      </c>
      <c r="AG71" s="8">
        <f t="shared" si="11"/>
        <v>0</v>
      </c>
      <c r="AH71" s="31">
        <f>IF(AH$2=Calculation!$E$6,0,0)</f>
        <v>0</v>
      </c>
      <c r="AI71" s="6">
        <f>IF(AI$2=Calculation!$E$6,Data!AJ71,0)</f>
        <v>0</v>
      </c>
      <c r="AJ71" s="6">
        <f>IF(AJ$2=Calculation!$E$6,Data!AK71,0)</f>
        <v>17.322146118721463</v>
      </c>
      <c r="AK71" s="6">
        <f>IF(AK$2=Calculation!$E$6,Data!AL71,0)</f>
        <v>0</v>
      </c>
      <c r="AL71" s="6">
        <f>IF(AL$2=Calculation!$E$6,Data!AM71,0)</f>
        <v>0</v>
      </c>
      <c r="AM71" s="6">
        <f>IF(AM$2=Calculation!$E$6,Data!AN71,0)</f>
        <v>0</v>
      </c>
      <c r="AN71" s="6">
        <f>IF(AN$2=Calculation!$E$6,Data!AO71,0)</f>
        <v>0</v>
      </c>
      <c r="AO71" s="6">
        <f>IF(AO$2=Calculation!$E$6,Data!AP71,0)</f>
        <v>0</v>
      </c>
      <c r="AP71" s="8">
        <f t="shared" si="12"/>
        <v>17.322146118721463</v>
      </c>
      <c r="AQ71" s="31">
        <f>IF(AQ$2=Calculation!$F$6,0,0)</f>
        <v>0</v>
      </c>
      <c r="AR71" s="6">
        <f>IF(AR$2=Calculation!$F$6,Data!AQ71,0)</f>
        <v>0</v>
      </c>
      <c r="AS71" s="6">
        <f>IF(AS$2=Calculation!$F$6,Data!AR71,0)</f>
        <v>0</v>
      </c>
      <c r="AT71" s="6">
        <f>IF(AT$2=Calculation!$F$6,Data!AS71,0)</f>
        <v>0</v>
      </c>
      <c r="AU71" s="6">
        <f>IF(AU$2=Calculation!$F$6,Data!AT71,0)</f>
        <v>0</v>
      </c>
      <c r="AV71" s="6">
        <f>IF(AV$2=Calculation!$F$6,Data!AU71,0)</f>
        <v>0</v>
      </c>
      <c r="AW71" s="6">
        <f>IF(AW$2=Calculation!$F$6,Data!AV71,0)</f>
        <v>0</v>
      </c>
      <c r="AX71" s="6">
        <f>IF(AX$2=Calculation!$F$6,Data!AW71,0)</f>
        <v>0</v>
      </c>
      <c r="AY71" s="8">
        <f t="shared" si="13"/>
        <v>0</v>
      </c>
      <c r="AZ71" s="31">
        <f>IF(AZ$2=Calculation!$G$6,0,0)</f>
        <v>0</v>
      </c>
      <c r="BA71" s="6">
        <f>IF(BA$2=Calculation!$G$6,Data!AX71,0)</f>
        <v>0</v>
      </c>
      <c r="BB71" s="6">
        <f>IF(BB$2=Calculation!$G$6,Data!AY71,0)</f>
        <v>0.5179223744292237</v>
      </c>
      <c r="BC71" s="6">
        <f>IF(BC$2=Calculation!$G$6,Data!AZ71,0)</f>
        <v>0</v>
      </c>
      <c r="BD71" s="6">
        <f>IF(BD$2=Calculation!$G$6,Data!BA71,0)</f>
        <v>0</v>
      </c>
      <c r="BE71" s="6">
        <f>IF(BE$2=Calculation!$G$6,Data!BB71,0)</f>
        <v>0</v>
      </c>
      <c r="BF71" s="6">
        <f>IF(BF$2=Calculation!$G$6,Data!BC71,0)</f>
        <v>0</v>
      </c>
      <c r="BG71" s="6">
        <f>IF(BG$2=Calculation!$G$6,Data!BD71,0)</f>
        <v>0</v>
      </c>
      <c r="BH71" s="8">
        <f t="shared" si="14"/>
        <v>0.5179223744292237</v>
      </c>
      <c r="BI71" s="119">
        <f>IF(Calculation!$H$6="Yes",Data!BE71,0)</f>
        <v>0</v>
      </c>
      <c r="BJ71" s="31">
        <f>IF(BJ$2=Calculation!$L$4,0,0)</f>
        <v>0</v>
      </c>
      <c r="BK71" s="6">
        <f>IF(BK$2=Calculation!$L$4,Data!BV71,0)</f>
        <v>0</v>
      </c>
      <c r="BL71" s="6">
        <f>IF(BL$2=Calculation!$L$4,Data!BW71,0)</f>
        <v>0.7865000000000001</v>
      </c>
      <c r="BM71" s="6">
        <f>IF(BM$2=Calculation!$L$4,Data!BX71,0)</f>
        <v>0</v>
      </c>
      <c r="BN71" s="6">
        <f>IF(BN$2=Calculation!$L$4,Data!BY71,0)</f>
        <v>0</v>
      </c>
      <c r="BO71" s="22">
        <f t="shared" si="15"/>
        <v>0.7865000000000001</v>
      </c>
      <c r="BP71" s="25">
        <f>IF(Calculation!$J$6='Reference Data'!BP$2,Data!C71,0)</f>
        <v>0</v>
      </c>
      <c r="BQ71" s="25">
        <f>IF(Calculation!$J$6='Reference Data'!BQ$2,Data!D71,0)</f>
        <v>0</v>
      </c>
      <c r="BR71" s="25">
        <f>IF(Calculation!$J$6='Reference Data'!BR$2,Data!E71,0)</f>
        <v>0</v>
      </c>
      <c r="BS71" s="25">
        <f>IF(Calculation!$J$6='Reference Data'!BS$2,Data!F71,0)</f>
        <v>79.556</v>
      </c>
      <c r="BT71" s="121">
        <f t="shared" si="9"/>
        <v>79.556</v>
      </c>
      <c r="BU71" s="124">
        <f>IF(Calculation!$L$6="Yes",'Reference Data'!BO71*Calculation!$L$5,0)</f>
        <v>0.39325000000000004</v>
      </c>
      <c r="BV71" s="124">
        <f>IF(Calculation!$M$6="Yes",IF((Calculation!I75-'Reference Data'!BT71)&gt;0,(Calculation!I75-'Reference Data'!BT71)*Calculation!$M$5,0),0)</f>
        <v>0</v>
      </c>
      <c r="BW71" s="97">
        <f>IF(Calculation!$K$6="Yes",IF((Calculation!I75)&lt;Calculation!J75,(Calculation!I75-Calculation!J75)*Calculation!$K$5,0),0)</f>
        <v>-17.01210456621004</v>
      </c>
      <c r="BX71" s="127">
        <f>IF(Calculation!$N$5='Reference Data'!$BX$2,'Scaling Calculation'!D74,0)</f>
        <v>0</v>
      </c>
      <c r="BY71" s="3">
        <f>IF(Calculation!$N$5='Reference Data'!$BY$2,'Scaling Calculation'!H74,0)</f>
        <v>0</v>
      </c>
      <c r="BZ71" s="22">
        <f>IF(Calculation!$N$6="Yes",SUM('Reference Data'!BX71:BY71),0)</f>
        <v>0</v>
      </c>
      <c r="CA71" s="25"/>
      <c r="CB71" s="25"/>
      <c r="CC71" s="25"/>
      <c r="CD71" s="25"/>
      <c r="CE71" s="25"/>
      <c r="CF71" s="25"/>
      <c r="CG71" s="25"/>
      <c r="CH71" s="25"/>
      <c r="CI71" s="25"/>
      <c r="CJ71" s="25"/>
      <c r="CK71" s="25"/>
      <c r="CL71" s="25"/>
      <c r="CM71" s="25"/>
      <c r="CN71" s="25"/>
      <c r="CO71" s="25"/>
      <c r="CP71" s="25"/>
      <c r="CQ71" s="25" t="e">
        <f>IF(Calculation!#REF!='Reference Data'!CQ$2,Data!G71,0)</f>
        <v>#REF!</v>
      </c>
      <c r="CR71" s="25" t="e">
        <f>IF(Calculation!#REF!='Reference Data'!CR$2,Data!H71,0)</f>
        <v>#REF!</v>
      </c>
      <c r="CS71" s="25" t="e">
        <f>IF(Calculation!#REF!='Reference Data'!CS$2,Data!I71,0)</f>
        <v>#REF!</v>
      </c>
      <c r="CT71" s="25" t="e">
        <f>IF(Calculation!#REF!='Reference Data'!CT$2,Data!J71,0)</f>
        <v>#REF!</v>
      </c>
      <c r="CU71" s="25" t="e">
        <f>IF(Calculation!#REF!='Reference Data'!CU$2,Data!K71,0)</f>
        <v>#REF!</v>
      </c>
      <c r="CV71" s="25" t="e">
        <f>IF(Calculation!#REF!='Reference Data'!CV$2,Data!L71,0)</f>
        <v>#REF!</v>
      </c>
      <c r="CW71" s="25" t="e">
        <f>IF(Calculation!#REF!='Reference Data'!CW$2,Data!M71,0)</f>
        <v>#REF!</v>
      </c>
      <c r="CX71" s="25" t="e">
        <f>IF(Calculation!#REF!='Reference Data'!CX$2,Data!N71,0)</f>
        <v>#REF!</v>
      </c>
      <c r="CY71" s="25" t="e">
        <f>IF(Calculation!#REF!='Reference Data'!CY$2,Data!O71,0)</f>
        <v>#REF!</v>
      </c>
      <c r="CZ71" s="25" t="e">
        <f>IF(Calculation!#REF!='Reference Data'!CZ$2,Data!P71,0)</f>
        <v>#REF!</v>
      </c>
      <c r="DA71" s="25" t="e">
        <f>IF(Calculation!#REF!='Reference Data'!DA$2,Data!Q71,0)</f>
        <v>#REF!</v>
      </c>
      <c r="DB71" s="25" t="e">
        <f>IF(Calculation!#REF!='Reference Data'!DB$2,Data!R71,0)</f>
        <v>#REF!</v>
      </c>
      <c r="DC71" s="25" t="e">
        <f>IF(Calculation!#REF!='Reference Data'!DC$2,Data!S71,0)</f>
        <v>#REF!</v>
      </c>
      <c r="DD71" s="25" t="e">
        <f>IF(Calculation!#REF!='Reference Data'!DD$2,Data!T71,0)</f>
        <v>#REF!</v>
      </c>
      <c r="DE71" s="25" t="e">
        <f>IF(Calculation!#REF!='Reference Data'!DE$2,Data!U71,0)</f>
        <v>#REF!</v>
      </c>
      <c r="DF71" s="30" t="e">
        <f t="shared" si="16"/>
        <v>#REF!</v>
      </c>
    </row>
    <row r="72" spans="1:110" ht="15">
      <c r="A72" s="15">
        <v>10209</v>
      </c>
      <c r="B72" s="48" t="s">
        <v>79</v>
      </c>
      <c r="C72" s="24">
        <f>IF(Calculation!$C$6='Reference Data'!C$2,Data!G72,0)</f>
        <v>0</v>
      </c>
      <c r="D72" s="25">
        <f>IF(Calculation!$C$6='Reference Data'!D$2,Data!H72,0)</f>
        <v>0</v>
      </c>
      <c r="E72" s="25">
        <f>IF(Calculation!$C$6='Reference Data'!E$2,Data!I72,0)</f>
        <v>124.17198630136987</v>
      </c>
      <c r="F72" s="25">
        <f>IF(Calculation!$C$6='Reference Data'!F$2,Data!J72,0)</f>
        <v>0</v>
      </c>
      <c r="G72" s="25">
        <f>IF(Calculation!$C$6='Reference Data'!G$2,Data!K72,0)</f>
        <v>0</v>
      </c>
      <c r="H72" s="25">
        <f>IF(Calculation!$C$6='Reference Data'!H$2,Data!L72,0)</f>
        <v>0</v>
      </c>
      <c r="I72" s="25">
        <f>IF(Calculation!$C$6='Reference Data'!I$2,Data!M72,0)</f>
        <v>0</v>
      </c>
      <c r="J72" s="25">
        <f>IF(Calculation!$C$6='Reference Data'!J$2,Data!N72,0)</f>
        <v>0</v>
      </c>
      <c r="K72" s="25">
        <f>IF(Calculation!$C$6='Reference Data'!K$2,Data!O72,0)</f>
        <v>0</v>
      </c>
      <c r="L72" s="25">
        <f>IF(Calculation!$C$6='Reference Data'!L$2,Data!P72,0)</f>
        <v>0</v>
      </c>
      <c r="M72" s="25">
        <f>IF(Calculation!$C$6='Reference Data'!M$2,Data!Q72,0)</f>
        <v>0</v>
      </c>
      <c r="N72" s="25">
        <f>IF(Calculation!$C$6='Reference Data'!N$2,Data!R72,0)</f>
        <v>0</v>
      </c>
      <c r="O72" s="25">
        <f>IF(Calculation!$C$6='Reference Data'!O$2,Data!S72,0)</f>
        <v>0</v>
      </c>
      <c r="P72" s="25">
        <f>IF(Calculation!$C$6='Reference Data'!P$2,Data!T72,0)</f>
        <v>0</v>
      </c>
      <c r="Q72" s="25">
        <f>IF(Calculation!$C$6='Reference Data'!Q$2,Data!U72,0)</f>
        <v>0</v>
      </c>
      <c r="R72" s="30">
        <f t="shared" si="10"/>
        <v>124.17198630136987</v>
      </c>
      <c r="S72" s="31">
        <f>IF(S$2=Calculation!$D$6,Data!V72,0)</f>
        <v>0</v>
      </c>
      <c r="T72" s="6">
        <f>IF(T$2=Calculation!$D$6,Data!W72,0)</f>
        <v>0</v>
      </c>
      <c r="U72" s="6">
        <f>IF(U$2=Calculation!$D$6,Data!X72,0)</f>
        <v>0</v>
      </c>
      <c r="V72" s="6">
        <f>IF(V$2=Calculation!$D$6,Data!Y72,0)</f>
        <v>0</v>
      </c>
      <c r="W72" s="6">
        <f>IF(W$2=Calculation!$D$6,Data!Z72,0)</f>
        <v>0</v>
      </c>
      <c r="X72" s="6">
        <f>IF(X$2=Calculation!$D$6,Data!AA72,0)</f>
        <v>0</v>
      </c>
      <c r="Y72" s="6">
        <f>IF(Y$2=Calculation!$D$6,Data!AB72,0)</f>
        <v>0</v>
      </c>
      <c r="Z72" s="6">
        <f>IF(Z$2=Calculation!$D$6,Data!AC72,0)</f>
        <v>0</v>
      </c>
      <c r="AA72" s="6">
        <f>IF(AA$2=Calculation!$D$6,Data!AD72,0)</f>
        <v>0</v>
      </c>
      <c r="AB72" s="6">
        <f>IF(AB$2=Calculation!$D$6,Data!AE72,0)</f>
        <v>0</v>
      </c>
      <c r="AC72" s="6">
        <f>IF(AC$2=Calculation!$D$6,Data!AF72,0)</f>
        <v>0</v>
      </c>
      <c r="AD72" s="6">
        <f>IF(AD$2=Calculation!$D$6,Data!AG72,0)</f>
        <v>0</v>
      </c>
      <c r="AE72" s="6">
        <f>IF(AE$2=Calculation!$D$6,Data!AH72,0)</f>
        <v>0</v>
      </c>
      <c r="AF72" s="6">
        <f>IF(AF$2=Calculation!$D$6,Data!AI72,0)</f>
        <v>0</v>
      </c>
      <c r="AG72" s="8">
        <f t="shared" si="11"/>
        <v>0</v>
      </c>
      <c r="AH72" s="31">
        <f>IF(AH$2=Calculation!$E$6,0,0)</f>
        <v>0</v>
      </c>
      <c r="AI72" s="6">
        <f>IF(AI$2=Calculation!$E$6,Data!AJ72,0)</f>
        <v>0</v>
      </c>
      <c r="AJ72" s="6">
        <f>IF(AJ$2=Calculation!$E$6,Data!AK72,0)</f>
        <v>0</v>
      </c>
      <c r="AK72" s="6">
        <f>IF(AK$2=Calculation!$E$6,Data!AL72,0)</f>
        <v>0</v>
      </c>
      <c r="AL72" s="6">
        <f>IF(AL$2=Calculation!$E$6,Data!AM72,0)</f>
        <v>0</v>
      </c>
      <c r="AM72" s="6">
        <f>IF(AM$2=Calculation!$E$6,Data!AN72,0)</f>
        <v>0</v>
      </c>
      <c r="AN72" s="6">
        <f>IF(AN$2=Calculation!$E$6,Data!AO72,0)</f>
        <v>0</v>
      </c>
      <c r="AO72" s="6">
        <f>IF(AO$2=Calculation!$E$6,Data!AP72,0)</f>
        <v>0</v>
      </c>
      <c r="AP72" s="8">
        <f t="shared" si="12"/>
        <v>0</v>
      </c>
      <c r="AQ72" s="31">
        <f>IF(AQ$2=Calculation!$F$6,0,0)</f>
        <v>0</v>
      </c>
      <c r="AR72" s="6">
        <f>IF(AR$2=Calculation!$F$6,Data!AQ72,0)</f>
        <v>0</v>
      </c>
      <c r="AS72" s="6">
        <f>IF(AS$2=Calculation!$F$6,Data!AR72,0)</f>
        <v>0</v>
      </c>
      <c r="AT72" s="6">
        <f>IF(AT$2=Calculation!$F$6,Data!AS72,0)</f>
        <v>0</v>
      </c>
      <c r="AU72" s="6">
        <f>IF(AU$2=Calculation!$F$6,Data!AT72,0)</f>
        <v>0</v>
      </c>
      <c r="AV72" s="6">
        <f>IF(AV$2=Calculation!$F$6,Data!AU72,0)</f>
        <v>0</v>
      </c>
      <c r="AW72" s="6">
        <f>IF(AW$2=Calculation!$F$6,Data!AV72,0)</f>
        <v>0</v>
      </c>
      <c r="AX72" s="6">
        <f>IF(AX$2=Calculation!$F$6,Data!AW72,0)</f>
        <v>0</v>
      </c>
      <c r="AY72" s="8">
        <f t="shared" si="13"/>
        <v>0</v>
      </c>
      <c r="AZ72" s="31">
        <f>IF(AZ$2=Calculation!$G$6,0,0)</f>
        <v>0</v>
      </c>
      <c r="BA72" s="6">
        <f>IF(BA$2=Calculation!$G$6,Data!AX72,0)</f>
        <v>0</v>
      </c>
      <c r="BB72" s="6">
        <f>IF(BB$2=Calculation!$G$6,Data!AY72,0)</f>
        <v>0</v>
      </c>
      <c r="BC72" s="6">
        <f>IF(BC$2=Calculation!$G$6,Data!AZ72,0)</f>
        <v>0</v>
      </c>
      <c r="BD72" s="6">
        <f>IF(BD$2=Calculation!$G$6,Data!BA72,0)</f>
        <v>0</v>
      </c>
      <c r="BE72" s="6">
        <f>IF(BE$2=Calculation!$G$6,Data!BB72,0)</f>
        <v>0</v>
      </c>
      <c r="BF72" s="6">
        <f>IF(BF$2=Calculation!$G$6,Data!BC72,0)</f>
        <v>0</v>
      </c>
      <c r="BG72" s="6">
        <f>IF(BG$2=Calculation!$G$6,Data!BD72,0)</f>
        <v>0</v>
      </c>
      <c r="BH72" s="8">
        <f t="shared" si="14"/>
        <v>0</v>
      </c>
      <c r="BI72" s="119">
        <f>IF(Calculation!$H$6="Yes",Data!BE72,0)</f>
        <v>0</v>
      </c>
      <c r="BJ72" s="31">
        <f>IF(BJ$2=Calculation!$L$4,0,0)</f>
        <v>0</v>
      </c>
      <c r="BK72" s="6">
        <f>IF(BK$2=Calculation!$L$4,Data!BV72,0)</f>
        <v>0</v>
      </c>
      <c r="BL72" s="6">
        <f>IF(BL$2=Calculation!$L$4,Data!BW72,0)</f>
        <v>0.2665</v>
      </c>
      <c r="BM72" s="6">
        <f>IF(BM$2=Calculation!$L$4,Data!BX72,0)</f>
        <v>0</v>
      </c>
      <c r="BN72" s="6">
        <f>IF(BN$2=Calculation!$L$4,Data!BY72,0)</f>
        <v>0</v>
      </c>
      <c r="BO72" s="22">
        <f t="shared" si="15"/>
        <v>0.2665</v>
      </c>
      <c r="BP72" s="25">
        <f>IF(Calculation!$J$6='Reference Data'!BP$2,Data!C72,0)</f>
        <v>0</v>
      </c>
      <c r="BQ72" s="25">
        <f>IF(Calculation!$J$6='Reference Data'!BQ$2,Data!D72,0)</f>
        <v>0</v>
      </c>
      <c r="BR72" s="25">
        <f>IF(Calculation!$J$6='Reference Data'!BR$2,Data!E72,0)</f>
        <v>0</v>
      </c>
      <c r="BS72" s="25">
        <f>IF(Calculation!$J$6='Reference Data'!BS$2,Data!F72,0)</f>
        <v>104.89</v>
      </c>
      <c r="BT72" s="121">
        <f t="shared" si="9"/>
        <v>104.89</v>
      </c>
      <c r="BU72" s="124">
        <f>IF(Calculation!$L$6="Yes",'Reference Data'!BO72*Calculation!$L$5,0)</f>
        <v>0.13325</v>
      </c>
      <c r="BV72" s="124">
        <f>IF(Calculation!$M$6="Yes",IF((Calculation!I76-'Reference Data'!BT72)&gt;0,(Calculation!I76-'Reference Data'!BT72)*Calculation!$M$5,0),0)</f>
        <v>4.820496575342467</v>
      </c>
      <c r="BW72" s="97">
        <f>IF(Calculation!$K$6="Yes",IF((Calculation!I76)&lt;Calculation!J76,(Calculation!I76-Calculation!J76)*Calculation!$K$5,0),0)</f>
        <v>0</v>
      </c>
      <c r="BX72" s="127">
        <f>IF(Calculation!$N$5='Reference Data'!$BX$2,'Scaling Calculation'!D75,0)</f>
        <v>0</v>
      </c>
      <c r="BY72" s="3">
        <f>IF(Calculation!$N$5='Reference Data'!$BY$2,'Scaling Calculation'!H75,0)</f>
        <v>0</v>
      </c>
      <c r="BZ72" s="22">
        <f>IF(Calculation!$N$6="Yes",SUM('Reference Data'!BX72:BY72),0)</f>
        <v>0</v>
      </c>
      <c r="CA72" s="25"/>
      <c r="CB72" s="25"/>
      <c r="CC72" s="25"/>
      <c r="CD72" s="25"/>
      <c r="CE72" s="25"/>
      <c r="CF72" s="25"/>
      <c r="CG72" s="25"/>
      <c r="CH72" s="25"/>
      <c r="CI72" s="25"/>
      <c r="CJ72" s="25"/>
      <c r="CK72" s="25"/>
      <c r="CL72" s="25"/>
      <c r="CM72" s="25"/>
      <c r="CN72" s="25"/>
      <c r="CO72" s="25"/>
      <c r="CP72" s="25"/>
      <c r="CQ72" s="25" t="e">
        <f>IF(Calculation!#REF!='Reference Data'!CQ$2,Data!G72,0)</f>
        <v>#REF!</v>
      </c>
      <c r="CR72" s="25" t="e">
        <f>IF(Calculation!#REF!='Reference Data'!CR$2,Data!H72,0)</f>
        <v>#REF!</v>
      </c>
      <c r="CS72" s="25" t="e">
        <f>IF(Calculation!#REF!='Reference Data'!CS$2,Data!I72,0)</f>
        <v>#REF!</v>
      </c>
      <c r="CT72" s="25" t="e">
        <f>IF(Calculation!#REF!='Reference Data'!CT$2,Data!J72,0)</f>
        <v>#REF!</v>
      </c>
      <c r="CU72" s="25" t="e">
        <f>IF(Calculation!#REF!='Reference Data'!CU$2,Data!K72,0)</f>
        <v>#REF!</v>
      </c>
      <c r="CV72" s="25" t="e">
        <f>IF(Calculation!#REF!='Reference Data'!CV$2,Data!L72,0)</f>
        <v>#REF!</v>
      </c>
      <c r="CW72" s="25" t="e">
        <f>IF(Calculation!#REF!='Reference Data'!CW$2,Data!M72,0)</f>
        <v>#REF!</v>
      </c>
      <c r="CX72" s="25" t="e">
        <f>IF(Calculation!#REF!='Reference Data'!CX$2,Data!N72,0)</f>
        <v>#REF!</v>
      </c>
      <c r="CY72" s="25" t="e">
        <f>IF(Calculation!#REF!='Reference Data'!CY$2,Data!O72,0)</f>
        <v>#REF!</v>
      </c>
      <c r="CZ72" s="25" t="e">
        <f>IF(Calculation!#REF!='Reference Data'!CZ$2,Data!P72,0)</f>
        <v>#REF!</v>
      </c>
      <c r="DA72" s="25" t="e">
        <f>IF(Calculation!#REF!='Reference Data'!DA$2,Data!Q72,0)</f>
        <v>#REF!</v>
      </c>
      <c r="DB72" s="25" t="e">
        <f>IF(Calculation!#REF!='Reference Data'!DB$2,Data!R72,0)</f>
        <v>#REF!</v>
      </c>
      <c r="DC72" s="25" t="e">
        <f>IF(Calculation!#REF!='Reference Data'!DC$2,Data!S72,0)</f>
        <v>#REF!</v>
      </c>
      <c r="DD72" s="25" t="e">
        <f>IF(Calculation!#REF!='Reference Data'!DD$2,Data!T72,0)</f>
        <v>#REF!</v>
      </c>
      <c r="DE72" s="25" t="e">
        <f>IF(Calculation!#REF!='Reference Data'!DE$2,Data!U72,0)</f>
        <v>#REF!</v>
      </c>
      <c r="DF72" s="30" t="e">
        <f t="shared" si="16"/>
        <v>#REF!</v>
      </c>
    </row>
    <row r="73" spans="1:110" ht="15">
      <c r="A73" s="15">
        <v>10230</v>
      </c>
      <c r="B73" s="48" t="s">
        <v>80</v>
      </c>
      <c r="C73" s="24">
        <f>IF(Calculation!$C$6='Reference Data'!C$2,Data!G73,0)</f>
        <v>0</v>
      </c>
      <c r="D73" s="25">
        <f>IF(Calculation!$C$6='Reference Data'!D$2,Data!H73,0)</f>
        <v>0</v>
      </c>
      <c r="E73" s="25">
        <f>IF(Calculation!$C$6='Reference Data'!E$2,Data!I73,0)</f>
        <v>12.802464041095893</v>
      </c>
      <c r="F73" s="25">
        <f>IF(Calculation!$C$6='Reference Data'!F$2,Data!J73,0)</f>
        <v>0</v>
      </c>
      <c r="G73" s="25">
        <f>IF(Calculation!$C$6='Reference Data'!G$2,Data!K73,0)</f>
        <v>0</v>
      </c>
      <c r="H73" s="25">
        <f>IF(Calculation!$C$6='Reference Data'!H$2,Data!L73,0)</f>
        <v>0</v>
      </c>
      <c r="I73" s="25">
        <f>IF(Calculation!$C$6='Reference Data'!I$2,Data!M73,0)</f>
        <v>0</v>
      </c>
      <c r="J73" s="25">
        <f>IF(Calculation!$C$6='Reference Data'!J$2,Data!N73,0)</f>
        <v>0</v>
      </c>
      <c r="K73" s="25">
        <f>IF(Calculation!$C$6='Reference Data'!K$2,Data!O73,0)</f>
        <v>0</v>
      </c>
      <c r="L73" s="25">
        <f>IF(Calculation!$C$6='Reference Data'!L$2,Data!P73,0)</f>
        <v>0</v>
      </c>
      <c r="M73" s="25">
        <f>IF(Calculation!$C$6='Reference Data'!M$2,Data!Q73,0)</f>
        <v>0</v>
      </c>
      <c r="N73" s="25">
        <f>IF(Calculation!$C$6='Reference Data'!N$2,Data!R73,0)</f>
        <v>0</v>
      </c>
      <c r="O73" s="25">
        <f>IF(Calculation!$C$6='Reference Data'!O$2,Data!S73,0)</f>
        <v>0</v>
      </c>
      <c r="P73" s="25">
        <f>IF(Calculation!$C$6='Reference Data'!P$2,Data!T73,0)</f>
        <v>0</v>
      </c>
      <c r="Q73" s="25">
        <f>IF(Calculation!$C$6='Reference Data'!Q$2,Data!U73,0)</f>
        <v>0</v>
      </c>
      <c r="R73" s="30">
        <f t="shared" si="10"/>
        <v>12.802464041095893</v>
      </c>
      <c r="S73" s="31">
        <f>IF(S$2=Calculation!$D$6,Data!V73,0)</f>
        <v>0</v>
      </c>
      <c r="T73" s="6">
        <f>IF(T$2=Calculation!$D$6,Data!W73,0)</f>
        <v>0</v>
      </c>
      <c r="U73" s="6">
        <f>IF(U$2=Calculation!$D$6,Data!X73,0)</f>
        <v>0</v>
      </c>
      <c r="V73" s="6">
        <f>IF(V$2=Calculation!$D$6,Data!Y73,0)</f>
        <v>0</v>
      </c>
      <c r="W73" s="6">
        <f>IF(W$2=Calculation!$D$6,Data!Z73,0)</f>
        <v>0</v>
      </c>
      <c r="X73" s="6">
        <f>IF(X$2=Calculation!$D$6,Data!AA73,0)</f>
        <v>0</v>
      </c>
      <c r="Y73" s="6">
        <f>IF(Y$2=Calculation!$D$6,Data!AB73,0)</f>
        <v>0</v>
      </c>
      <c r="Z73" s="6">
        <f>IF(Z$2=Calculation!$D$6,Data!AC73,0)</f>
        <v>0</v>
      </c>
      <c r="AA73" s="6">
        <f>IF(AA$2=Calculation!$D$6,Data!AD73,0)</f>
        <v>0</v>
      </c>
      <c r="AB73" s="6">
        <f>IF(AB$2=Calculation!$D$6,Data!AE73,0)</f>
        <v>0</v>
      </c>
      <c r="AC73" s="6">
        <f>IF(AC$2=Calculation!$D$6,Data!AF73,0)</f>
        <v>0</v>
      </c>
      <c r="AD73" s="6">
        <f>IF(AD$2=Calculation!$D$6,Data!AG73,0)</f>
        <v>0</v>
      </c>
      <c r="AE73" s="6">
        <f>IF(AE$2=Calculation!$D$6,Data!AH73,0)</f>
        <v>0</v>
      </c>
      <c r="AF73" s="6">
        <f>IF(AF$2=Calculation!$D$6,Data!AI73,0)</f>
        <v>0</v>
      </c>
      <c r="AG73" s="8">
        <f t="shared" si="11"/>
        <v>0</v>
      </c>
      <c r="AH73" s="31">
        <f>IF(AH$2=Calculation!$E$6,0,0)</f>
        <v>0</v>
      </c>
      <c r="AI73" s="6">
        <f>IF(AI$2=Calculation!$E$6,Data!AJ73,0)</f>
        <v>0</v>
      </c>
      <c r="AJ73" s="6">
        <f>IF(AJ$2=Calculation!$E$6,Data!AK73,0)</f>
        <v>0.9803652968036529</v>
      </c>
      <c r="AK73" s="6">
        <f>IF(AK$2=Calculation!$E$6,Data!AL73,0)</f>
        <v>0</v>
      </c>
      <c r="AL73" s="6">
        <f>IF(AL$2=Calculation!$E$6,Data!AM73,0)</f>
        <v>0</v>
      </c>
      <c r="AM73" s="6">
        <f>IF(AM$2=Calculation!$E$6,Data!AN73,0)</f>
        <v>0</v>
      </c>
      <c r="AN73" s="6">
        <f>IF(AN$2=Calculation!$E$6,Data!AO73,0)</f>
        <v>0</v>
      </c>
      <c r="AO73" s="6">
        <f>IF(AO$2=Calculation!$E$6,Data!AP73,0)</f>
        <v>0</v>
      </c>
      <c r="AP73" s="8">
        <f t="shared" si="12"/>
        <v>0.9803652968036529</v>
      </c>
      <c r="AQ73" s="31">
        <f>IF(AQ$2=Calculation!$F$6,0,0)</f>
        <v>0</v>
      </c>
      <c r="AR73" s="6">
        <f>IF(AR$2=Calculation!$F$6,Data!AQ73,0)</f>
        <v>0</v>
      </c>
      <c r="AS73" s="6">
        <f>IF(AS$2=Calculation!$F$6,Data!AR73,0)</f>
        <v>0</v>
      </c>
      <c r="AT73" s="6">
        <f>IF(AT$2=Calculation!$F$6,Data!AS73,0)</f>
        <v>0</v>
      </c>
      <c r="AU73" s="6">
        <f>IF(AU$2=Calculation!$F$6,Data!AT73,0)</f>
        <v>0</v>
      </c>
      <c r="AV73" s="6">
        <f>IF(AV$2=Calculation!$F$6,Data!AU73,0)</f>
        <v>0</v>
      </c>
      <c r="AW73" s="6">
        <f>IF(AW$2=Calculation!$F$6,Data!AV73,0)</f>
        <v>0</v>
      </c>
      <c r="AX73" s="6">
        <f>IF(AX$2=Calculation!$F$6,Data!AW73,0)</f>
        <v>0</v>
      </c>
      <c r="AY73" s="8">
        <f t="shared" si="13"/>
        <v>0</v>
      </c>
      <c r="AZ73" s="31">
        <f>IF(AZ$2=Calculation!$G$6,0,0)</f>
        <v>0</v>
      </c>
      <c r="BA73" s="6">
        <f>IF(BA$2=Calculation!$G$6,Data!AX73,0)</f>
        <v>0</v>
      </c>
      <c r="BB73" s="6">
        <f>IF(BB$2=Calculation!$G$6,Data!AY73,0)</f>
        <v>0</v>
      </c>
      <c r="BC73" s="6">
        <f>IF(BC$2=Calculation!$G$6,Data!AZ73,0)</f>
        <v>0</v>
      </c>
      <c r="BD73" s="6">
        <f>IF(BD$2=Calculation!$G$6,Data!BA73,0)</f>
        <v>0</v>
      </c>
      <c r="BE73" s="6">
        <f>IF(BE$2=Calculation!$G$6,Data!BB73,0)</f>
        <v>0</v>
      </c>
      <c r="BF73" s="6">
        <f>IF(BF$2=Calculation!$G$6,Data!BC73,0)</f>
        <v>0</v>
      </c>
      <c r="BG73" s="6">
        <f>IF(BG$2=Calculation!$G$6,Data!BD73,0)</f>
        <v>0</v>
      </c>
      <c r="BH73" s="8">
        <f t="shared" si="14"/>
        <v>0</v>
      </c>
      <c r="BI73" s="119">
        <f>IF(Calculation!$H$6="Yes",Data!BE73,0)</f>
        <v>0</v>
      </c>
      <c r="BJ73" s="31">
        <f>IF(BJ$2=Calculation!$L$4,0,0)</f>
        <v>0</v>
      </c>
      <c r="BK73" s="6">
        <f>IF(BK$2=Calculation!$L$4,Data!BV73,0)</f>
        <v>0</v>
      </c>
      <c r="BL73" s="6">
        <f>IF(BL$2=Calculation!$L$4,Data!BW73,0)</f>
        <v>0.042</v>
      </c>
      <c r="BM73" s="6">
        <f>IF(BM$2=Calculation!$L$4,Data!BX73,0)</f>
        <v>0</v>
      </c>
      <c r="BN73" s="6">
        <f>IF(BN$2=Calculation!$L$4,Data!BY73,0)</f>
        <v>0</v>
      </c>
      <c r="BO73" s="22">
        <f t="shared" si="15"/>
        <v>0.042</v>
      </c>
      <c r="BP73" s="25">
        <f>IF(Calculation!$J$6='Reference Data'!BP$2,Data!C73,0)</f>
        <v>0</v>
      </c>
      <c r="BQ73" s="25">
        <f>IF(Calculation!$J$6='Reference Data'!BQ$2,Data!D73,0)</f>
        <v>0</v>
      </c>
      <c r="BR73" s="25">
        <f>IF(Calculation!$J$6='Reference Data'!BR$2,Data!E73,0)</f>
        <v>0</v>
      </c>
      <c r="BS73" s="25">
        <f>IF(Calculation!$J$6='Reference Data'!BS$2,Data!F73,0)</f>
        <v>9.702</v>
      </c>
      <c r="BT73" s="121">
        <f t="shared" si="9"/>
        <v>9.702</v>
      </c>
      <c r="BU73" s="124">
        <f>IF(Calculation!$L$6="Yes",'Reference Data'!BO73*Calculation!$L$5,0)</f>
        <v>0.021</v>
      </c>
      <c r="BV73" s="124">
        <f>IF(Calculation!$M$6="Yes",IF((Calculation!I77-'Reference Data'!BT73)&gt;0,(Calculation!I77-'Reference Data'!BT73)*Calculation!$M$5,0),0)</f>
        <v>0.5300246860730602</v>
      </c>
      <c r="BW73" s="97">
        <f>IF(Calculation!$K$6="Yes",IF((Calculation!I77)&lt;Calculation!J77,(Calculation!I77-Calculation!J77)*Calculation!$K$5,0),0)</f>
        <v>0</v>
      </c>
      <c r="BX73" s="127">
        <f>IF(Calculation!$N$5='Reference Data'!$BX$2,'Scaling Calculation'!D76,0)</f>
        <v>0</v>
      </c>
      <c r="BY73" s="3">
        <f>IF(Calculation!$N$5='Reference Data'!$BY$2,'Scaling Calculation'!H76,0)</f>
        <v>0</v>
      </c>
      <c r="BZ73" s="22">
        <f>IF(Calculation!$N$6="Yes",SUM('Reference Data'!BX73:BY73),0)</f>
        <v>0</v>
      </c>
      <c r="CA73" s="25"/>
      <c r="CB73" s="25"/>
      <c r="CC73" s="25"/>
      <c r="CD73" s="25"/>
      <c r="CE73" s="25"/>
      <c r="CF73" s="25"/>
      <c r="CG73" s="25"/>
      <c r="CH73" s="25"/>
      <c r="CI73" s="25"/>
      <c r="CJ73" s="25"/>
      <c r="CK73" s="25"/>
      <c r="CL73" s="25"/>
      <c r="CM73" s="25"/>
      <c r="CN73" s="25"/>
      <c r="CO73" s="25"/>
      <c r="CP73" s="25"/>
      <c r="CQ73" s="25" t="e">
        <f>IF(Calculation!#REF!='Reference Data'!CQ$2,Data!G73,0)</f>
        <v>#REF!</v>
      </c>
      <c r="CR73" s="25" t="e">
        <f>IF(Calculation!#REF!='Reference Data'!CR$2,Data!H73,0)</f>
        <v>#REF!</v>
      </c>
      <c r="CS73" s="25" t="e">
        <f>IF(Calculation!#REF!='Reference Data'!CS$2,Data!I73,0)</f>
        <v>#REF!</v>
      </c>
      <c r="CT73" s="25" t="e">
        <f>IF(Calculation!#REF!='Reference Data'!CT$2,Data!J73,0)</f>
        <v>#REF!</v>
      </c>
      <c r="CU73" s="25" t="e">
        <f>IF(Calculation!#REF!='Reference Data'!CU$2,Data!K73,0)</f>
        <v>#REF!</v>
      </c>
      <c r="CV73" s="25" t="e">
        <f>IF(Calculation!#REF!='Reference Data'!CV$2,Data!L73,0)</f>
        <v>#REF!</v>
      </c>
      <c r="CW73" s="25" t="e">
        <f>IF(Calculation!#REF!='Reference Data'!CW$2,Data!M73,0)</f>
        <v>#REF!</v>
      </c>
      <c r="CX73" s="25" t="e">
        <f>IF(Calculation!#REF!='Reference Data'!CX$2,Data!N73,0)</f>
        <v>#REF!</v>
      </c>
      <c r="CY73" s="25" t="e">
        <f>IF(Calculation!#REF!='Reference Data'!CY$2,Data!O73,0)</f>
        <v>#REF!</v>
      </c>
      <c r="CZ73" s="25" t="e">
        <f>IF(Calculation!#REF!='Reference Data'!CZ$2,Data!P73,0)</f>
        <v>#REF!</v>
      </c>
      <c r="DA73" s="25" t="e">
        <f>IF(Calculation!#REF!='Reference Data'!DA$2,Data!Q73,0)</f>
        <v>#REF!</v>
      </c>
      <c r="DB73" s="25" t="e">
        <f>IF(Calculation!#REF!='Reference Data'!DB$2,Data!R73,0)</f>
        <v>#REF!</v>
      </c>
      <c r="DC73" s="25" t="e">
        <f>IF(Calculation!#REF!='Reference Data'!DC$2,Data!S73,0)</f>
        <v>#REF!</v>
      </c>
      <c r="DD73" s="25" t="e">
        <f>IF(Calculation!#REF!='Reference Data'!DD$2,Data!T73,0)</f>
        <v>#REF!</v>
      </c>
      <c r="DE73" s="25" t="e">
        <f>IF(Calculation!#REF!='Reference Data'!DE$2,Data!U73,0)</f>
        <v>#REF!</v>
      </c>
      <c r="DF73" s="30" t="e">
        <f t="shared" si="16"/>
        <v>#REF!</v>
      </c>
    </row>
    <row r="74" spans="1:110" ht="15">
      <c r="A74" s="15">
        <v>10231</v>
      </c>
      <c r="B74" s="48" t="s">
        <v>81</v>
      </c>
      <c r="C74" s="24">
        <f>IF(Calculation!$C$6='Reference Data'!C$2,Data!G74,0)</f>
        <v>0</v>
      </c>
      <c r="D74" s="25">
        <f>IF(Calculation!$C$6='Reference Data'!D$2,Data!H74,0)</f>
        <v>0</v>
      </c>
      <c r="E74" s="25">
        <f>IF(Calculation!$C$6='Reference Data'!E$2,Data!I74,0)</f>
        <v>59.12922728310502</v>
      </c>
      <c r="F74" s="25">
        <f>IF(Calculation!$C$6='Reference Data'!F$2,Data!J74,0)</f>
        <v>0</v>
      </c>
      <c r="G74" s="25">
        <f>IF(Calculation!$C$6='Reference Data'!G$2,Data!K74,0)</f>
        <v>0</v>
      </c>
      <c r="H74" s="25">
        <f>IF(Calculation!$C$6='Reference Data'!H$2,Data!L74,0)</f>
        <v>0</v>
      </c>
      <c r="I74" s="25">
        <f>IF(Calculation!$C$6='Reference Data'!I$2,Data!M74,0)</f>
        <v>0</v>
      </c>
      <c r="J74" s="25">
        <f>IF(Calculation!$C$6='Reference Data'!J$2,Data!N74,0)</f>
        <v>0</v>
      </c>
      <c r="K74" s="25">
        <f>IF(Calculation!$C$6='Reference Data'!K$2,Data!O74,0)</f>
        <v>0</v>
      </c>
      <c r="L74" s="25">
        <f>IF(Calculation!$C$6='Reference Data'!L$2,Data!P74,0)</f>
        <v>0</v>
      </c>
      <c r="M74" s="25">
        <f>IF(Calculation!$C$6='Reference Data'!M$2,Data!Q74,0)</f>
        <v>0</v>
      </c>
      <c r="N74" s="25">
        <f>IF(Calculation!$C$6='Reference Data'!N$2,Data!R74,0)</f>
        <v>0</v>
      </c>
      <c r="O74" s="25">
        <f>IF(Calculation!$C$6='Reference Data'!O$2,Data!S74,0)</f>
        <v>0</v>
      </c>
      <c r="P74" s="25">
        <f>IF(Calculation!$C$6='Reference Data'!P$2,Data!T74,0)</f>
        <v>0</v>
      </c>
      <c r="Q74" s="25">
        <f>IF(Calculation!$C$6='Reference Data'!Q$2,Data!U74,0)</f>
        <v>0</v>
      </c>
      <c r="R74" s="30">
        <f t="shared" si="10"/>
        <v>59.12922728310502</v>
      </c>
      <c r="S74" s="31">
        <f>IF(S$2=Calculation!$D$6,Data!V74,0)</f>
        <v>0</v>
      </c>
      <c r="T74" s="6">
        <f>IF(T$2=Calculation!$D$6,Data!W74,0)</f>
        <v>0</v>
      </c>
      <c r="U74" s="6">
        <f>IF(U$2=Calculation!$D$6,Data!X74,0)</f>
        <v>0</v>
      </c>
      <c r="V74" s="6">
        <f>IF(V$2=Calculation!$D$6,Data!Y74,0)</f>
        <v>0</v>
      </c>
      <c r="W74" s="6">
        <f>IF(W$2=Calculation!$D$6,Data!Z74,0)</f>
        <v>0</v>
      </c>
      <c r="X74" s="6">
        <f>IF(X$2=Calculation!$D$6,Data!AA74,0)</f>
        <v>0</v>
      </c>
      <c r="Y74" s="6">
        <f>IF(Y$2=Calculation!$D$6,Data!AB74,0)</f>
        <v>0</v>
      </c>
      <c r="Z74" s="6">
        <f>IF(Z$2=Calculation!$D$6,Data!AC74,0)</f>
        <v>0</v>
      </c>
      <c r="AA74" s="6">
        <f>IF(AA$2=Calculation!$D$6,Data!AD74,0)</f>
        <v>0</v>
      </c>
      <c r="AB74" s="6">
        <f>IF(AB$2=Calculation!$D$6,Data!AE74,0)</f>
        <v>0</v>
      </c>
      <c r="AC74" s="6">
        <f>IF(AC$2=Calculation!$D$6,Data!AF74,0)</f>
        <v>0</v>
      </c>
      <c r="AD74" s="6">
        <f>IF(AD$2=Calculation!$D$6,Data!AG74,0)</f>
        <v>0</v>
      </c>
      <c r="AE74" s="6">
        <f>IF(AE$2=Calculation!$D$6,Data!AH74,0)</f>
        <v>0</v>
      </c>
      <c r="AF74" s="6">
        <f>IF(AF$2=Calculation!$D$6,Data!AI74,0)</f>
        <v>0</v>
      </c>
      <c r="AG74" s="8">
        <f t="shared" si="11"/>
        <v>0</v>
      </c>
      <c r="AH74" s="31">
        <f>IF(AH$2=Calculation!$E$6,0,0)</f>
        <v>0</v>
      </c>
      <c r="AI74" s="6">
        <f>IF(AI$2=Calculation!$E$6,Data!AJ74,0)</f>
        <v>0</v>
      </c>
      <c r="AJ74" s="6">
        <f>IF(AJ$2=Calculation!$E$6,Data!AK74,0)</f>
        <v>4.418721461187214</v>
      </c>
      <c r="AK74" s="6">
        <f>IF(AK$2=Calculation!$E$6,Data!AL74,0)</f>
        <v>0</v>
      </c>
      <c r="AL74" s="6">
        <f>IF(AL$2=Calculation!$E$6,Data!AM74,0)</f>
        <v>0</v>
      </c>
      <c r="AM74" s="6">
        <f>IF(AM$2=Calculation!$E$6,Data!AN74,0)</f>
        <v>0</v>
      </c>
      <c r="AN74" s="6">
        <f>IF(AN$2=Calculation!$E$6,Data!AO74,0)</f>
        <v>0</v>
      </c>
      <c r="AO74" s="6">
        <f>IF(AO$2=Calculation!$E$6,Data!AP74,0)</f>
        <v>0</v>
      </c>
      <c r="AP74" s="8">
        <f t="shared" si="12"/>
        <v>4.418721461187214</v>
      </c>
      <c r="AQ74" s="31">
        <f>IF(AQ$2=Calculation!$F$6,0,0)</f>
        <v>0</v>
      </c>
      <c r="AR74" s="6">
        <f>IF(AR$2=Calculation!$F$6,Data!AQ74,0)</f>
        <v>0</v>
      </c>
      <c r="AS74" s="6">
        <f>IF(AS$2=Calculation!$F$6,Data!AR74,0)</f>
        <v>0</v>
      </c>
      <c r="AT74" s="6">
        <f>IF(AT$2=Calculation!$F$6,Data!AS74,0)</f>
        <v>0</v>
      </c>
      <c r="AU74" s="6">
        <f>IF(AU$2=Calculation!$F$6,Data!AT74,0)</f>
        <v>0</v>
      </c>
      <c r="AV74" s="6">
        <f>IF(AV$2=Calculation!$F$6,Data!AU74,0)</f>
        <v>0</v>
      </c>
      <c r="AW74" s="6">
        <f>IF(AW$2=Calculation!$F$6,Data!AV74,0)</f>
        <v>0</v>
      </c>
      <c r="AX74" s="6">
        <f>IF(AX$2=Calculation!$F$6,Data!AW74,0)</f>
        <v>0</v>
      </c>
      <c r="AY74" s="8">
        <f t="shared" si="13"/>
        <v>0</v>
      </c>
      <c r="AZ74" s="31">
        <f>IF(AZ$2=Calculation!$G$6,0,0)</f>
        <v>0</v>
      </c>
      <c r="BA74" s="6">
        <f>IF(BA$2=Calculation!$G$6,Data!AX74,0)</f>
        <v>0</v>
      </c>
      <c r="BB74" s="6">
        <f>IF(BB$2=Calculation!$G$6,Data!AY74,0)</f>
        <v>0</v>
      </c>
      <c r="BC74" s="6">
        <f>IF(BC$2=Calculation!$G$6,Data!AZ74,0)</f>
        <v>0</v>
      </c>
      <c r="BD74" s="6">
        <f>IF(BD$2=Calculation!$G$6,Data!BA74,0)</f>
        <v>0</v>
      </c>
      <c r="BE74" s="6">
        <f>IF(BE$2=Calculation!$G$6,Data!BB74,0)</f>
        <v>0</v>
      </c>
      <c r="BF74" s="6">
        <f>IF(BF$2=Calculation!$G$6,Data!BC74,0)</f>
        <v>0</v>
      </c>
      <c r="BG74" s="6">
        <f>IF(BG$2=Calculation!$G$6,Data!BD74,0)</f>
        <v>0</v>
      </c>
      <c r="BH74" s="8">
        <f t="shared" si="14"/>
        <v>0</v>
      </c>
      <c r="BI74" s="119">
        <f>IF(Calculation!$H$6="Yes",Data!BE74,0)</f>
        <v>0</v>
      </c>
      <c r="BJ74" s="31">
        <f>IF(BJ$2=Calculation!$L$4,0,0)</f>
        <v>0</v>
      </c>
      <c r="BK74" s="6">
        <f>IF(BK$2=Calculation!$L$4,Data!BV74,0)</f>
        <v>0</v>
      </c>
      <c r="BL74" s="6">
        <f>IF(BL$2=Calculation!$L$4,Data!BW74,0)</f>
        <v>0.021</v>
      </c>
      <c r="BM74" s="6">
        <f>IF(BM$2=Calculation!$L$4,Data!BX74,0)</f>
        <v>0</v>
      </c>
      <c r="BN74" s="6">
        <f>IF(BN$2=Calculation!$L$4,Data!BY74,0)</f>
        <v>0</v>
      </c>
      <c r="BO74" s="22">
        <f t="shared" si="15"/>
        <v>0.021</v>
      </c>
      <c r="BP74" s="25">
        <f>IF(Calculation!$J$6='Reference Data'!BP$2,Data!C74,0)</f>
        <v>0</v>
      </c>
      <c r="BQ74" s="25">
        <f>IF(Calculation!$J$6='Reference Data'!BQ$2,Data!D74,0)</f>
        <v>0</v>
      </c>
      <c r="BR74" s="25">
        <f>IF(Calculation!$J$6='Reference Data'!BR$2,Data!E74,0)</f>
        <v>0</v>
      </c>
      <c r="BS74" s="25">
        <f>IF(Calculation!$J$6='Reference Data'!BS$2,Data!F74,0)</f>
        <v>36.659</v>
      </c>
      <c r="BT74" s="121">
        <f t="shared" si="9"/>
        <v>36.659</v>
      </c>
      <c r="BU74" s="124">
        <f>IF(Calculation!$L$6="Yes",'Reference Data'!BO74*Calculation!$L$5,0)</f>
        <v>0.0105</v>
      </c>
      <c r="BV74" s="124">
        <f>IF(Calculation!$M$6="Yes",IF((Calculation!I78-'Reference Data'!BT74)&gt;0,(Calculation!I78-'Reference Data'!BT74)*Calculation!$M$5,0),0)</f>
        <v>4.512876455479452</v>
      </c>
      <c r="BW74" s="97">
        <f>IF(Calculation!$K$6="Yes",IF((Calculation!I78)&lt;Calculation!J78,(Calculation!I78-Calculation!J78)*Calculation!$K$5,0),0)</f>
        <v>0</v>
      </c>
      <c r="BX74" s="127">
        <f>IF(Calculation!$N$5='Reference Data'!$BX$2,'Scaling Calculation'!D77,0)</f>
        <v>0</v>
      </c>
      <c r="BY74" s="3">
        <f>IF(Calculation!$N$5='Reference Data'!$BY$2,'Scaling Calculation'!H77,0)</f>
        <v>0</v>
      </c>
      <c r="BZ74" s="22">
        <f>IF(Calculation!$N$6="Yes",SUM('Reference Data'!BX74:BY74),0)</f>
        <v>0</v>
      </c>
      <c r="CA74" s="25"/>
      <c r="CB74" s="25"/>
      <c r="CC74" s="25"/>
      <c r="CD74" s="25"/>
      <c r="CE74" s="25"/>
      <c r="CF74" s="25"/>
      <c r="CG74" s="25"/>
      <c r="CH74" s="25"/>
      <c r="CI74" s="25"/>
      <c r="CJ74" s="25"/>
      <c r="CK74" s="25"/>
      <c r="CL74" s="25"/>
      <c r="CM74" s="25"/>
      <c r="CN74" s="25"/>
      <c r="CO74" s="25"/>
      <c r="CP74" s="25"/>
      <c r="CQ74" s="25" t="e">
        <f>IF(Calculation!#REF!='Reference Data'!CQ$2,Data!G74,0)</f>
        <v>#REF!</v>
      </c>
      <c r="CR74" s="25" t="e">
        <f>IF(Calculation!#REF!='Reference Data'!CR$2,Data!H74,0)</f>
        <v>#REF!</v>
      </c>
      <c r="CS74" s="25" t="e">
        <f>IF(Calculation!#REF!='Reference Data'!CS$2,Data!I74,0)</f>
        <v>#REF!</v>
      </c>
      <c r="CT74" s="25" t="e">
        <f>IF(Calculation!#REF!='Reference Data'!CT$2,Data!J74,0)</f>
        <v>#REF!</v>
      </c>
      <c r="CU74" s="25" t="e">
        <f>IF(Calculation!#REF!='Reference Data'!CU$2,Data!K74,0)</f>
        <v>#REF!</v>
      </c>
      <c r="CV74" s="25" t="e">
        <f>IF(Calculation!#REF!='Reference Data'!CV$2,Data!L74,0)</f>
        <v>#REF!</v>
      </c>
      <c r="CW74" s="25" t="e">
        <f>IF(Calculation!#REF!='Reference Data'!CW$2,Data!M74,0)</f>
        <v>#REF!</v>
      </c>
      <c r="CX74" s="25" t="e">
        <f>IF(Calculation!#REF!='Reference Data'!CX$2,Data!N74,0)</f>
        <v>#REF!</v>
      </c>
      <c r="CY74" s="25" t="e">
        <f>IF(Calculation!#REF!='Reference Data'!CY$2,Data!O74,0)</f>
        <v>#REF!</v>
      </c>
      <c r="CZ74" s="25" t="e">
        <f>IF(Calculation!#REF!='Reference Data'!CZ$2,Data!P74,0)</f>
        <v>#REF!</v>
      </c>
      <c r="DA74" s="25" t="e">
        <f>IF(Calculation!#REF!='Reference Data'!DA$2,Data!Q74,0)</f>
        <v>#REF!</v>
      </c>
      <c r="DB74" s="25" t="e">
        <f>IF(Calculation!#REF!='Reference Data'!DB$2,Data!R74,0)</f>
        <v>#REF!</v>
      </c>
      <c r="DC74" s="25" t="e">
        <f>IF(Calculation!#REF!='Reference Data'!DC$2,Data!S74,0)</f>
        <v>#REF!</v>
      </c>
      <c r="DD74" s="25" t="e">
        <f>IF(Calculation!#REF!='Reference Data'!DD$2,Data!T74,0)</f>
        <v>#REF!</v>
      </c>
      <c r="DE74" s="25" t="e">
        <f>IF(Calculation!#REF!='Reference Data'!DE$2,Data!U74,0)</f>
        <v>#REF!</v>
      </c>
      <c r="DF74" s="30" t="e">
        <f t="shared" si="16"/>
        <v>#REF!</v>
      </c>
    </row>
    <row r="75" spans="1:110" ht="15">
      <c r="A75" s="15">
        <v>10234</v>
      </c>
      <c r="B75" s="48" t="s">
        <v>82</v>
      </c>
      <c r="C75" s="24">
        <f>IF(Calculation!$C$6='Reference Data'!C$2,Data!G75,0)</f>
        <v>0</v>
      </c>
      <c r="D75" s="25">
        <f>IF(Calculation!$C$6='Reference Data'!D$2,Data!H75,0)</f>
        <v>0</v>
      </c>
      <c r="E75" s="25">
        <f>IF(Calculation!$C$6='Reference Data'!E$2,Data!I75,0)</f>
        <v>63.60775970319636</v>
      </c>
      <c r="F75" s="25">
        <f>IF(Calculation!$C$6='Reference Data'!F$2,Data!J75,0)</f>
        <v>0</v>
      </c>
      <c r="G75" s="25">
        <f>IF(Calculation!$C$6='Reference Data'!G$2,Data!K75,0)</f>
        <v>0</v>
      </c>
      <c r="H75" s="25">
        <f>IF(Calculation!$C$6='Reference Data'!H$2,Data!L75,0)</f>
        <v>0</v>
      </c>
      <c r="I75" s="25">
        <f>IF(Calculation!$C$6='Reference Data'!I$2,Data!M75,0)</f>
        <v>0</v>
      </c>
      <c r="J75" s="25">
        <f>IF(Calculation!$C$6='Reference Data'!J$2,Data!N75,0)</f>
        <v>0</v>
      </c>
      <c r="K75" s="25">
        <f>IF(Calculation!$C$6='Reference Data'!K$2,Data!O75,0)</f>
        <v>0</v>
      </c>
      <c r="L75" s="25">
        <f>IF(Calculation!$C$6='Reference Data'!L$2,Data!P75,0)</f>
        <v>0</v>
      </c>
      <c r="M75" s="25">
        <f>IF(Calculation!$C$6='Reference Data'!M$2,Data!Q75,0)</f>
        <v>0</v>
      </c>
      <c r="N75" s="25">
        <f>IF(Calculation!$C$6='Reference Data'!N$2,Data!R75,0)</f>
        <v>0</v>
      </c>
      <c r="O75" s="25">
        <f>IF(Calculation!$C$6='Reference Data'!O$2,Data!S75,0)</f>
        <v>0</v>
      </c>
      <c r="P75" s="25">
        <f>IF(Calculation!$C$6='Reference Data'!P$2,Data!T75,0)</f>
        <v>0</v>
      </c>
      <c r="Q75" s="25">
        <f>IF(Calculation!$C$6='Reference Data'!Q$2,Data!U75,0)</f>
        <v>0</v>
      </c>
      <c r="R75" s="30">
        <f t="shared" si="10"/>
        <v>63.60775970319636</v>
      </c>
      <c r="S75" s="31">
        <f>IF(S$2=Calculation!$D$6,Data!V75,0)</f>
        <v>0</v>
      </c>
      <c r="T75" s="6">
        <f>IF(T$2=Calculation!$D$6,Data!W75,0)</f>
        <v>0</v>
      </c>
      <c r="U75" s="6">
        <f>IF(U$2=Calculation!$D$6,Data!X75,0)</f>
        <v>0</v>
      </c>
      <c r="V75" s="6">
        <f>IF(V$2=Calculation!$D$6,Data!Y75,0)</f>
        <v>0</v>
      </c>
      <c r="W75" s="6">
        <f>IF(W$2=Calculation!$D$6,Data!Z75,0)</f>
        <v>0</v>
      </c>
      <c r="X75" s="6">
        <f>IF(X$2=Calculation!$D$6,Data!AA75,0)</f>
        <v>0</v>
      </c>
      <c r="Y75" s="6">
        <f>IF(Y$2=Calculation!$D$6,Data!AB75,0)</f>
        <v>0</v>
      </c>
      <c r="Z75" s="6">
        <f>IF(Z$2=Calculation!$D$6,Data!AC75,0)</f>
        <v>0</v>
      </c>
      <c r="AA75" s="6">
        <f>IF(AA$2=Calculation!$D$6,Data!AD75,0)</f>
        <v>0</v>
      </c>
      <c r="AB75" s="6">
        <f>IF(AB$2=Calculation!$D$6,Data!AE75,0)</f>
        <v>0</v>
      </c>
      <c r="AC75" s="6">
        <f>IF(AC$2=Calculation!$D$6,Data!AF75,0)</f>
        <v>0</v>
      </c>
      <c r="AD75" s="6">
        <f>IF(AD$2=Calculation!$D$6,Data!AG75,0)</f>
        <v>0</v>
      </c>
      <c r="AE75" s="6">
        <f>IF(AE$2=Calculation!$D$6,Data!AH75,0)</f>
        <v>0</v>
      </c>
      <c r="AF75" s="6">
        <f>IF(AF$2=Calculation!$D$6,Data!AI75,0)</f>
        <v>0</v>
      </c>
      <c r="AG75" s="8">
        <f t="shared" si="11"/>
        <v>0</v>
      </c>
      <c r="AH75" s="31">
        <f>IF(AH$2=Calculation!$E$6,0,0)</f>
        <v>0</v>
      </c>
      <c r="AI75" s="6">
        <f>IF(AI$2=Calculation!$E$6,Data!AJ75,0)</f>
        <v>0</v>
      </c>
      <c r="AJ75" s="6">
        <f>IF(AJ$2=Calculation!$E$6,Data!AK75,0)</f>
        <v>0</v>
      </c>
      <c r="AK75" s="6">
        <f>IF(AK$2=Calculation!$E$6,Data!AL75,0)</f>
        <v>0</v>
      </c>
      <c r="AL75" s="6">
        <f>IF(AL$2=Calculation!$E$6,Data!AM75,0)</f>
        <v>0</v>
      </c>
      <c r="AM75" s="6">
        <f>IF(AM$2=Calculation!$E$6,Data!AN75,0)</f>
        <v>0</v>
      </c>
      <c r="AN75" s="6">
        <f>IF(AN$2=Calculation!$E$6,Data!AO75,0)</f>
        <v>0</v>
      </c>
      <c r="AO75" s="6">
        <f>IF(AO$2=Calculation!$E$6,Data!AP75,0)</f>
        <v>0</v>
      </c>
      <c r="AP75" s="8">
        <f t="shared" si="12"/>
        <v>0</v>
      </c>
      <c r="AQ75" s="31">
        <f>IF(AQ$2=Calculation!$F$6,0,0)</f>
        <v>0</v>
      </c>
      <c r="AR75" s="6">
        <f>IF(AR$2=Calculation!$F$6,Data!AQ75,0)</f>
        <v>0</v>
      </c>
      <c r="AS75" s="6">
        <f>IF(AS$2=Calculation!$F$6,Data!AR75,0)</f>
        <v>0</v>
      </c>
      <c r="AT75" s="6">
        <f>IF(AT$2=Calculation!$F$6,Data!AS75,0)</f>
        <v>0</v>
      </c>
      <c r="AU75" s="6">
        <f>IF(AU$2=Calculation!$F$6,Data!AT75,0)</f>
        <v>0</v>
      </c>
      <c r="AV75" s="6">
        <f>IF(AV$2=Calculation!$F$6,Data!AU75,0)</f>
        <v>0</v>
      </c>
      <c r="AW75" s="6">
        <f>IF(AW$2=Calculation!$F$6,Data!AV75,0)</f>
        <v>0</v>
      </c>
      <c r="AX75" s="6">
        <f>IF(AX$2=Calculation!$F$6,Data!AW75,0)</f>
        <v>0</v>
      </c>
      <c r="AY75" s="8">
        <f t="shared" si="13"/>
        <v>0</v>
      </c>
      <c r="AZ75" s="31">
        <f>IF(AZ$2=Calculation!$G$6,0,0)</f>
        <v>0</v>
      </c>
      <c r="BA75" s="6">
        <f>IF(BA$2=Calculation!$G$6,Data!AX75,0)</f>
        <v>0</v>
      </c>
      <c r="BB75" s="6">
        <f>IF(BB$2=Calculation!$G$6,Data!AY75,0)</f>
        <v>0</v>
      </c>
      <c r="BC75" s="6">
        <f>IF(BC$2=Calculation!$G$6,Data!AZ75,0)</f>
        <v>0</v>
      </c>
      <c r="BD75" s="6">
        <f>IF(BD$2=Calculation!$G$6,Data!BA75,0)</f>
        <v>0</v>
      </c>
      <c r="BE75" s="6">
        <f>IF(BE$2=Calculation!$G$6,Data!BB75,0)</f>
        <v>0</v>
      </c>
      <c r="BF75" s="6">
        <f>IF(BF$2=Calculation!$G$6,Data!BC75,0)</f>
        <v>0</v>
      </c>
      <c r="BG75" s="6">
        <f>IF(BG$2=Calculation!$G$6,Data!BD75,0)</f>
        <v>0</v>
      </c>
      <c r="BH75" s="8">
        <f t="shared" si="14"/>
        <v>0</v>
      </c>
      <c r="BI75" s="119">
        <f>IF(Calculation!$H$6="Yes",Data!BE75,0)</f>
        <v>0</v>
      </c>
      <c r="BJ75" s="31">
        <f>IF(BJ$2=Calculation!$L$4,0,0)</f>
        <v>0</v>
      </c>
      <c r="BK75" s="6">
        <f>IF(BK$2=Calculation!$L$4,Data!BV75,0)</f>
        <v>0</v>
      </c>
      <c r="BL75" s="6">
        <f>IF(BL$2=Calculation!$L$4,Data!BW75,0)</f>
        <v>0.27349999999999997</v>
      </c>
      <c r="BM75" s="6">
        <f>IF(BM$2=Calculation!$L$4,Data!BX75,0)</f>
        <v>0</v>
      </c>
      <c r="BN75" s="6">
        <f>IF(BN$2=Calculation!$L$4,Data!BY75,0)</f>
        <v>0</v>
      </c>
      <c r="BO75" s="22">
        <f t="shared" si="15"/>
        <v>0.27349999999999997</v>
      </c>
      <c r="BP75" s="25">
        <f>IF(Calculation!$J$6='Reference Data'!BP$2,Data!C75,0)</f>
        <v>0</v>
      </c>
      <c r="BQ75" s="25">
        <f>IF(Calculation!$J$6='Reference Data'!BQ$2,Data!D75,0)</f>
        <v>0</v>
      </c>
      <c r="BR75" s="25">
        <f>IF(Calculation!$J$6='Reference Data'!BR$2,Data!E75,0)</f>
        <v>0</v>
      </c>
      <c r="BS75" s="25">
        <f>IF(Calculation!$J$6='Reference Data'!BS$2,Data!F75,0)</f>
        <v>50.999</v>
      </c>
      <c r="BT75" s="121">
        <f t="shared" si="9"/>
        <v>50.999</v>
      </c>
      <c r="BU75" s="124">
        <f>IF(Calculation!$L$6="Yes",'Reference Data'!BO75*Calculation!$L$5,0)</f>
        <v>0.13674999999999998</v>
      </c>
      <c r="BV75" s="124">
        <f>IF(Calculation!$M$6="Yes",IF((Calculation!I79-'Reference Data'!BT75)&gt;0,(Calculation!I79-'Reference Data'!BT75)*Calculation!$M$5,0),0)</f>
        <v>3.152189925799089</v>
      </c>
      <c r="BW75" s="97">
        <f>IF(Calculation!$K$6="Yes",IF((Calculation!I79)&lt;Calculation!J79,(Calculation!I79-Calculation!J79)*Calculation!$K$5,0),0)</f>
        <v>0</v>
      </c>
      <c r="BX75" s="127">
        <f>IF(Calculation!$N$5='Reference Data'!$BX$2,'Scaling Calculation'!D78,0)</f>
        <v>0</v>
      </c>
      <c r="BY75" s="3">
        <f>IF(Calculation!$N$5='Reference Data'!$BY$2,'Scaling Calculation'!H78,0)</f>
        <v>0</v>
      </c>
      <c r="BZ75" s="22">
        <f>IF(Calculation!$N$6="Yes",SUM('Reference Data'!BX75:BY75),0)</f>
        <v>0</v>
      </c>
      <c r="CA75" s="25"/>
      <c r="CB75" s="25"/>
      <c r="CC75" s="25"/>
      <c r="CD75" s="25"/>
      <c r="CE75" s="25"/>
      <c r="CF75" s="25"/>
      <c r="CG75" s="25"/>
      <c r="CH75" s="25"/>
      <c r="CI75" s="25"/>
      <c r="CJ75" s="25"/>
      <c r="CK75" s="25"/>
      <c r="CL75" s="25"/>
      <c r="CM75" s="25"/>
      <c r="CN75" s="25"/>
      <c r="CO75" s="25"/>
      <c r="CP75" s="25"/>
      <c r="CQ75" s="25" t="e">
        <f>IF(Calculation!#REF!='Reference Data'!CQ$2,Data!G75,0)</f>
        <v>#REF!</v>
      </c>
      <c r="CR75" s="25" t="e">
        <f>IF(Calculation!#REF!='Reference Data'!CR$2,Data!H75,0)</f>
        <v>#REF!</v>
      </c>
      <c r="CS75" s="25" t="e">
        <f>IF(Calculation!#REF!='Reference Data'!CS$2,Data!I75,0)</f>
        <v>#REF!</v>
      </c>
      <c r="CT75" s="25" t="e">
        <f>IF(Calculation!#REF!='Reference Data'!CT$2,Data!J75,0)</f>
        <v>#REF!</v>
      </c>
      <c r="CU75" s="25" t="e">
        <f>IF(Calculation!#REF!='Reference Data'!CU$2,Data!K75,0)</f>
        <v>#REF!</v>
      </c>
      <c r="CV75" s="25" t="e">
        <f>IF(Calculation!#REF!='Reference Data'!CV$2,Data!L75,0)</f>
        <v>#REF!</v>
      </c>
      <c r="CW75" s="25" t="e">
        <f>IF(Calculation!#REF!='Reference Data'!CW$2,Data!M75,0)</f>
        <v>#REF!</v>
      </c>
      <c r="CX75" s="25" t="e">
        <f>IF(Calculation!#REF!='Reference Data'!CX$2,Data!N75,0)</f>
        <v>#REF!</v>
      </c>
      <c r="CY75" s="25" t="e">
        <f>IF(Calculation!#REF!='Reference Data'!CY$2,Data!O75,0)</f>
        <v>#REF!</v>
      </c>
      <c r="CZ75" s="25" t="e">
        <f>IF(Calculation!#REF!='Reference Data'!CZ$2,Data!P75,0)</f>
        <v>#REF!</v>
      </c>
      <c r="DA75" s="25" t="e">
        <f>IF(Calculation!#REF!='Reference Data'!DA$2,Data!Q75,0)</f>
        <v>#REF!</v>
      </c>
      <c r="DB75" s="25" t="e">
        <f>IF(Calculation!#REF!='Reference Data'!DB$2,Data!R75,0)</f>
        <v>#REF!</v>
      </c>
      <c r="DC75" s="25" t="e">
        <f>IF(Calculation!#REF!='Reference Data'!DC$2,Data!S75,0)</f>
        <v>#REF!</v>
      </c>
      <c r="DD75" s="25" t="e">
        <f>IF(Calculation!#REF!='Reference Data'!DD$2,Data!T75,0)</f>
        <v>#REF!</v>
      </c>
      <c r="DE75" s="25" t="e">
        <f>IF(Calculation!#REF!='Reference Data'!DE$2,Data!U75,0)</f>
        <v>#REF!</v>
      </c>
      <c r="DF75" s="30" t="e">
        <f t="shared" si="16"/>
        <v>#REF!</v>
      </c>
    </row>
    <row r="76" spans="1:110" ht="15">
      <c r="A76" s="15">
        <v>10235</v>
      </c>
      <c r="B76" s="48" t="s">
        <v>83</v>
      </c>
      <c r="C76" s="24">
        <f>IF(Calculation!$C$6='Reference Data'!C$2,Data!G76,0)</f>
        <v>0</v>
      </c>
      <c r="D76" s="25">
        <f>IF(Calculation!$C$6='Reference Data'!D$2,Data!H76,0)</f>
        <v>0</v>
      </c>
      <c r="E76" s="25">
        <f>IF(Calculation!$C$6='Reference Data'!E$2,Data!I76,0)</f>
        <v>30.15464394977169</v>
      </c>
      <c r="F76" s="25">
        <f>IF(Calculation!$C$6='Reference Data'!F$2,Data!J76,0)</f>
        <v>0</v>
      </c>
      <c r="G76" s="25">
        <f>IF(Calculation!$C$6='Reference Data'!G$2,Data!K76,0)</f>
        <v>0</v>
      </c>
      <c r="H76" s="25">
        <f>IF(Calculation!$C$6='Reference Data'!H$2,Data!L76,0)</f>
        <v>0</v>
      </c>
      <c r="I76" s="25">
        <f>IF(Calculation!$C$6='Reference Data'!I$2,Data!M76,0)</f>
        <v>0</v>
      </c>
      <c r="J76" s="25">
        <f>IF(Calculation!$C$6='Reference Data'!J$2,Data!N76,0)</f>
        <v>0</v>
      </c>
      <c r="K76" s="25">
        <f>IF(Calculation!$C$6='Reference Data'!K$2,Data!O76,0)</f>
        <v>0</v>
      </c>
      <c r="L76" s="25">
        <f>IF(Calculation!$C$6='Reference Data'!L$2,Data!P76,0)</f>
        <v>0</v>
      </c>
      <c r="M76" s="25">
        <f>IF(Calculation!$C$6='Reference Data'!M$2,Data!Q76,0)</f>
        <v>0</v>
      </c>
      <c r="N76" s="25">
        <f>IF(Calculation!$C$6='Reference Data'!N$2,Data!R76,0)</f>
        <v>0</v>
      </c>
      <c r="O76" s="25">
        <f>IF(Calculation!$C$6='Reference Data'!O$2,Data!S76,0)</f>
        <v>0</v>
      </c>
      <c r="P76" s="25">
        <f>IF(Calculation!$C$6='Reference Data'!P$2,Data!T76,0)</f>
        <v>0</v>
      </c>
      <c r="Q76" s="25">
        <f>IF(Calculation!$C$6='Reference Data'!Q$2,Data!U76,0)</f>
        <v>0</v>
      </c>
      <c r="R76" s="30">
        <f t="shared" si="10"/>
        <v>30.15464394977169</v>
      </c>
      <c r="S76" s="31">
        <f>IF(S$2=Calculation!$D$6,Data!V76,0)</f>
        <v>0</v>
      </c>
      <c r="T76" s="6">
        <f>IF(T$2=Calculation!$D$6,Data!W76,0)</f>
        <v>0</v>
      </c>
      <c r="U76" s="6">
        <f>IF(U$2=Calculation!$D$6,Data!X76,0)</f>
        <v>0</v>
      </c>
      <c r="V76" s="6">
        <f>IF(V$2=Calculation!$D$6,Data!Y76,0)</f>
        <v>0</v>
      </c>
      <c r="W76" s="6">
        <f>IF(W$2=Calculation!$D$6,Data!Z76,0)</f>
        <v>0</v>
      </c>
      <c r="X76" s="6">
        <f>IF(X$2=Calculation!$D$6,Data!AA76,0)</f>
        <v>0</v>
      </c>
      <c r="Y76" s="6">
        <f>IF(Y$2=Calculation!$D$6,Data!AB76,0)</f>
        <v>0</v>
      </c>
      <c r="Z76" s="6">
        <f>IF(Z$2=Calculation!$D$6,Data!AC76,0)</f>
        <v>0</v>
      </c>
      <c r="AA76" s="6">
        <f>IF(AA$2=Calculation!$D$6,Data!AD76,0)</f>
        <v>0</v>
      </c>
      <c r="AB76" s="6">
        <f>IF(AB$2=Calculation!$D$6,Data!AE76,0)</f>
        <v>0</v>
      </c>
      <c r="AC76" s="6">
        <f>IF(AC$2=Calculation!$D$6,Data!AF76,0)</f>
        <v>0</v>
      </c>
      <c r="AD76" s="6">
        <f>IF(AD$2=Calculation!$D$6,Data!AG76,0)</f>
        <v>0</v>
      </c>
      <c r="AE76" s="6">
        <f>IF(AE$2=Calculation!$D$6,Data!AH76,0)</f>
        <v>0</v>
      </c>
      <c r="AF76" s="6">
        <f>IF(AF$2=Calculation!$D$6,Data!AI76,0)</f>
        <v>0</v>
      </c>
      <c r="AG76" s="8">
        <f t="shared" si="11"/>
        <v>0</v>
      </c>
      <c r="AH76" s="31">
        <f>IF(AH$2=Calculation!$E$6,0,0)</f>
        <v>0</v>
      </c>
      <c r="AI76" s="6">
        <f>IF(AI$2=Calculation!$E$6,Data!AJ76,0)</f>
        <v>0</v>
      </c>
      <c r="AJ76" s="6">
        <f>IF(AJ$2=Calculation!$E$6,Data!AK76,0)</f>
        <v>0</v>
      </c>
      <c r="AK76" s="6">
        <f>IF(AK$2=Calculation!$E$6,Data!AL76,0)</f>
        <v>0</v>
      </c>
      <c r="AL76" s="6">
        <f>IF(AL$2=Calculation!$E$6,Data!AM76,0)</f>
        <v>0</v>
      </c>
      <c r="AM76" s="6">
        <f>IF(AM$2=Calculation!$E$6,Data!AN76,0)</f>
        <v>0</v>
      </c>
      <c r="AN76" s="6">
        <f>IF(AN$2=Calculation!$E$6,Data!AO76,0)</f>
        <v>0</v>
      </c>
      <c r="AO76" s="6">
        <f>IF(AO$2=Calculation!$E$6,Data!AP76,0)</f>
        <v>0</v>
      </c>
      <c r="AP76" s="8">
        <f t="shared" si="12"/>
        <v>0</v>
      </c>
      <c r="AQ76" s="31">
        <f>IF(AQ$2=Calculation!$F$6,0,0)</f>
        <v>0</v>
      </c>
      <c r="AR76" s="6">
        <f>IF(AR$2=Calculation!$F$6,Data!AQ76,0)</f>
        <v>0</v>
      </c>
      <c r="AS76" s="6">
        <f>IF(AS$2=Calculation!$F$6,Data!AR76,0)</f>
        <v>0</v>
      </c>
      <c r="AT76" s="6">
        <f>IF(AT$2=Calculation!$F$6,Data!AS76,0)</f>
        <v>0</v>
      </c>
      <c r="AU76" s="6">
        <f>IF(AU$2=Calculation!$F$6,Data!AT76,0)</f>
        <v>0</v>
      </c>
      <c r="AV76" s="6">
        <f>IF(AV$2=Calculation!$F$6,Data!AU76,0)</f>
        <v>0</v>
      </c>
      <c r="AW76" s="6">
        <f>IF(AW$2=Calculation!$F$6,Data!AV76,0)</f>
        <v>0</v>
      </c>
      <c r="AX76" s="6">
        <f>IF(AX$2=Calculation!$F$6,Data!AW76,0)</f>
        <v>0</v>
      </c>
      <c r="AY76" s="8">
        <f t="shared" si="13"/>
        <v>0</v>
      </c>
      <c r="AZ76" s="31">
        <f>IF(AZ$2=Calculation!$G$6,0,0)</f>
        <v>0</v>
      </c>
      <c r="BA76" s="6">
        <f>IF(BA$2=Calculation!$G$6,Data!AX76,0)</f>
        <v>0</v>
      </c>
      <c r="BB76" s="6">
        <f>IF(BB$2=Calculation!$G$6,Data!AY76,0)</f>
        <v>0</v>
      </c>
      <c r="BC76" s="6">
        <f>IF(BC$2=Calculation!$G$6,Data!AZ76,0)</f>
        <v>0</v>
      </c>
      <c r="BD76" s="6">
        <f>IF(BD$2=Calculation!$G$6,Data!BA76,0)</f>
        <v>0</v>
      </c>
      <c r="BE76" s="6">
        <f>IF(BE$2=Calculation!$G$6,Data!BB76,0)</f>
        <v>0</v>
      </c>
      <c r="BF76" s="6">
        <f>IF(BF$2=Calculation!$G$6,Data!BC76,0)</f>
        <v>0</v>
      </c>
      <c r="BG76" s="6">
        <f>IF(BG$2=Calculation!$G$6,Data!BD76,0)</f>
        <v>0</v>
      </c>
      <c r="BH76" s="8">
        <f t="shared" si="14"/>
        <v>0</v>
      </c>
      <c r="BI76" s="119">
        <f>IF(Calculation!$H$6="Yes",Data!BE76,0)</f>
        <v>0</v>
      </c>
      <c r="BJ76" s="31">
        <f>IF(BJ$2=Calculation!$L$4,0,0)</f>
        <v>0</v>
      </c>
      <c r="BK76" s="6">
        <f>IF(BK$2=Calculation!$L$4,Data!BV76,0)</f>
        <v>0</v>
      </c>
      <c r="BL76" s="6">
        <f>IF(BL$2=Calculation!$L$4,Data!BW76,0)</f>
        <v>0</v>
      </c>
      <c r="BM76" s="6">
        <f>IF(BM$2=Calculation!$L$4,Data!BX76,0)</f>
        <v>0</v>
      </c>
      <c r="BN76" s="6">
        <f>IF(BN$2=Calculation!$L$4,Data!BY76,0)</f>
        <v>0</v>
      </c>
      <c r="BO76" s="22">
        <f t="shared" si="15"/>
        <v>0</v>
      </c>
      <c r="BP76" s="25">
        <f>IF(Calculation!$J$6='Reference Data'!BP$2,Data!C76,0)</f>
        <v>0</v>
      </c>
      <c r="BQ76" s="25">
        <f>IF(Calculation!$J$6='Reference Data'!BQ$2,Data!D76,0)</f>
        <v>0</v>
      </c>
      <c r="BR76" s="25">
        <f>IF(Calculation!$J$6='Reference Data'!BR$2,Data!E76,0)</f>
        <v>0</v>
      </c>
      <c r="BS76" s="25">
        <f>IF(Calculation!$J$6='Reference Data'!BS$2,Data!F76,0)</f>
        <v>33.113</v>
      </c>
      <c r="BT76" s="121">
        <f t="shared" si="9"/>
        <v>33.113</v>
      </c>
      <c r="BU76" s="124">
        <f>IF(Calculation!$L$6="Yes",'Reference Data'!BO76*Calculation!$L$5,0)</f>
        <v>0</v>
      </c>
      <c r="BV76" s="124">
        <f>IF(Calculation!$M$6="Yes",IF((Calculation!I80-'Reference Data'!BT76)&gt;0,(Calculation!I80-'Reference Data'!BT76)*Calculation!$M$5,0),0)</f>
        <v>0</v>
      </c>
      <c r="BW76" s="97">
        <f>IF(Calculation!$K$6="Yes",IF((Calculation!I80)&lt;Calculation!J80,(Calculation!I80-Calculation!J80)*Calculation!$K$5,0),0)</f>
        <v>-2.9583560502283106</v>
      </c>
      <c r="BX76" s="127">
        <f>IF(Calculation!$N$5='Reference Data'!$BX$2,'Scaling Calculation'!D79,0)</f>
        <v>0</v>
      </c>
      <c r="BY76" s="3">
        <f>IF(Calculation!$N$5='Reference Data'!$BY$2,'Scaling Calculation'!H79,0)</f>
        <v>0</v>
      </c>
      <c r="BZ76" s="22">
        <f>IF(Calculation!$N$6="Yes",SUM('Reference Data'!BX76:BY76),0)</f>
        <v>0</v>
      </c>
      <c r="CA76" s="25"/>
      <c r="CB76" s="25"/>
      <c r="CC76" s="25"/>
      <c r="CD76" s="25"/>
      <c r="CE76" s="25"/>
      <c r="CF76" s="25"/>
      <c r="CG76" s="25"/>
      <c r="CH76" s="25"/>
      <c r="CI76" s="25"/>
      <c r="CJ76" s="25"/>
      <c r="CK76" s="25"/>
      <c r="CL76" s="25"/>
      <c r="CM76" s="25"/>
      <c r="CN76" s="25"/>
      <c r="CO76" s="25"/>
      <c r="CP76" s="25"/>
      <c r="CQ76" s="25" t="e">
        <f>IF(Calculation!#REF!='Reference Data'!CQ$2,Data!G76,0)</f>
        <v>#REF!</v>
      </c>
      <c r="CR76" s="25" t="e">
        <f>IF(Calculation!#REF!='Reference Data'!CR$2,Data!H76,0)</f>
        <v>#REF!</v>
      </c>
      <c r="CS76" s="25" t="e">
        <f>IF(Calculation!#REF!='Reference Data'!CS$2,Data!I76,0)</f>
        <v>#REF!</v>
      </c>
      <c r="CT76" s="25" t="e">
        <f>IF(Calculation!#REF!='Reference Data'!CT$2,Data!J76,0)</f>
        <v>#REF!</v>
      </c>
      <c r="CU76" s="25" t="e">
        <f>IF(Calculation!#REF!='Reference Data'!CU$2,Data!K76,0)</f>
        <v>#REF!</v>
      </c>
      <c r="CV76" s="25" t="e">
        <f>IF(Calculation!#REF!='Reference Data'!CV$2,Data!L76,0)</f>
        <v>#REF!</v>
      </c>
      <c r="CW76" s="25" t="e">
        <f>IF(Calculation!#REF!='Reference Data'!CW$2,Data!M76,0)</f>
        <v>#REF!</v>
      </c>
      <c r="CX76" s="25" t="e">
        <f>IF(Calculation!#REF!='Reference Data'!CX$2,Data!N76,0)</f>
        <v>#REF!</v>
      </c>
      <c r="CY76" s="25" t="e">
        <f>IF(Calculation!#REF!='Reference Data'!CY$2,Data!O76,0)</f>
        <v>#REF!</v>
      </c>
      <c r="CZ76" s="25" t="e">
        <f>IF(Calculation!#REF!='Reference Data'!CZ$2,Data!P76,0)</f>
        <v>#REF!</v>
      </c>
      <c r="DA76" s="25" t="e">
        <f>IF(Calculation!#REF!='Reference Data'!DA$2,Data!Q76,0)</f>
        <v>#REF!</v>
      </c>
      <c r="DB76" s="25" t="e">
        <f>IF(Calculation!#REF!='Reference Data'!DB$2,Data!R76,0)</f>
        <v>#REF!</v>
      </c>
      <c r="DC76" s="25" t="e">
        <f>IF(Calculation!#REF!='Reference Data'!DC$2,Data!S76,0)</f>
        <v>#REF!</v>
      </c>
      <c r="DD76" s="25" t="e">
        <f>IF(Calculation!#REF!='Reference Data'!DD$2,Data!T76,0)</f>
        <v>#REF!</v>
      </c>
      <c r="DE76" s="25" t="e">
        <f>IF(Calculation!#REF!='Reference Data'!DE$2,Data!U76,0)</f>
        <v>#REF!</v>
      </c>
      <c r="DF76" s="30" t="e">
        <f t="shared" si="16"/>
        <v>#REF!</v>
      </c>
    </row>
    <row r="77" spans="1:110" ht="15">
      <c r="A77" s="15">
        <v>10236</v>
      </c>
      <c r="B77" s="48" t="s">
        <v>84</v>
      </c>
      <c r="C77" s="24">
        <f>IF(Calculation!$C$6='Reference Data'!C$2,Data!G77,0)</f>
        <v>0</v>
      </c>
      <c r="D77" s="25">
        <f>IF(Calculation!$C$6='Reference Data'!D$2,Data!H77,0)</f>
        <v>0</v>
      </c>
      <c r="E77" s="25">
        <f>IF(Calculation!$C$6='Reference Data'!E$2,Data!I77,0)</f>
        <v>28.188405821917804</v>
      </c>
      <c r="F77" s="25">
        <f>IF(Calculation!$C$6='Reference Data'!F$2,Data!J77,0)</f>
        <v>0</v>
      </c>
      <c r="G77" s="25">
        <f>IF(Calculation!$C$6='Reference Data'!G$2,Data!K77,0)</f>
        <v>0</v>
      </c>
      <c r="H77" s="25">
        <f>IF(Calculation!$C$6='Reference Data'!H$2,Data!L77,0)</f>
        <v>0</v>
      </c>
      <c r="I77" s="25">
        <f>IF(Calculation!$C$6='Reference Data'!I$2,Data!M77,0)</f>
        <v>0</v>
      </c>
      <c r="J77" s="25">
        <f>IF(Calculation!$C$6='Reference Data'!J$2,Data!N77,0)</f>
        <v>0</v>
      </c>
      <c r="K77" s="25">
        <f>IF(Calculation!$C$6='Reference Data'!K$2,Data!O77,0)</f>
        <v>0</v>
      </c>
      <c r="L77" s="25">
        <f>IF(Calculation!$C$6='Reference Data'!L$2,Data!P77,0)</f>
        <v>0</v>
      </c>
      <c r="M77" s="25">
        <f>IF(Calculation!$C$6='Reference Data'!M$2,Data!Q77,0)</f>
        <v>0</v>
      </c>
      <c r="N77" s="25">
        <f>IF(Calculation!$C$6='Reference Data'!N$2,Data!R77,0)</f>
        <v>0</v>
      </c>
      <c r="O77" s="25">
        <f>IF(Calculation!$C$6='Reference Data'!O$2,Data!S77,0)</f>
        <v>0</v>
      </c>
      <c r="P77" s="25">
        <f>IF(Calculation!$C$6='Reference Data'!P$2,Data!T77,0)</f>
        <v>0</v>
      </c>
      <c r="Q77" s="25">
        <f>IF(Calculation!$C$6='Reference Data'!Q$2,Data!U77,0)</f>
        <v>0</v>
      </c>
      <c r="R77" s="30">
        <f t="shared" si="10"/>
        <v>28.188405821917804</v>
      </c>
      <c r="S77" s="31">
        <f>IF(S$2=Calculation!$D$6,Data!V77,0)</f>
        <v>0</v>
      </c>
      <c r="T77" s="6">
        <f>IF(T$2=Calculation!$D$6,Data!W77,0)</f>
        <v>0</v>
      </c>
      <c r="U77" s="6">
        <f>IF(U$2=Calculation!$D$6,Data!X77,0)</f>
        <v>0</v>
      </c>
      <c r="V77" s="6">
        <f>IF(V$2=Calculation!$D$6,Data!Y77,0)</f>
        <v>0</v>
      </c>
      <c r="W77" s="6">
        <f>IF(W$2=Calculation!$D$6,Data!Z77,0)</f>
        <v>0</v>
      </c>
      <c r="X77" s="6">
        <f>IF(X$2=Calculation!$D$6,Data!AA77,0)</f>
        <v>0</v>
      </c>
      <c r="Y77" s="6">
        <f>IF(Y$2=Calculation!$D$6,Data!AB77,0)</f>
        <v>0</v>
      </c>
      <c r="Z77" s="6">
        <f>IF(Z$2=Calculation!$D$6,Data!AC77,0)</f>
        <v>0</v>
      </c>
      <c r="AA77" s="6">
        <f>IF(AA$2=Calculation!$D$6,Data!AD77,0)</f>
        <v>0</v>
      </c>
      <c r="AB77" s="6">
        <f>IF(AB$2=Calculation!$D$6,Data!AE77,0)</f>
        <v>0</v>
      </c>
      <c r="AC77" s="6">
        <f>IF(AC$2=Calculation!$D$6,Data!AF77,0)</f>
        <v>0</v>
      </c>
      <c r="AD77" s="6">
        <f>IF(AD$2=Calculation!$D$6,Data!AG77,0)</f>
        <v>0</v>
      </c>
      <c r="AE77" s="6">
        <f>IF(AE$2=Calculation!$D$6,Data!AH77,0)</f>
        <v>0</v>
      </c>
      <c r="AF77" s="6">
        <f>IF(AF$2=Calculation!$D$6,Data!AI77,0)</f>
        <v>0</v>
      </c>
      <c r="AG77" s="8">
        <f t="shared" si="11"/>
        <v>0</v>
      </c>
      <c r="AH77" s="31">
        <f>IF(AH$2=Calculation!$E$6,0,0)</f>
        <v>0</v>
      </c>
      <c r="AI77" s="6">
        <f>IF(AI$2=Calculation!$E$6,Data!AJ77,0)</f>
        <v>0</v>
      </c>
      <c r="AJ77" s="6">
        <f>IF(AJ$2=Calculation!$E$6,Data!AK77,0)</f>
        <v>0</v>
      </c>
      <c r="AK77" s="6">
        <f>IF(AK$2=Calculation!$E$6,Data!AL77,0)</f>
        <v>0</v>
      </c>
      <c r="AL77" s="6">
        <f>IF(AL$2=Calculation!$E$6,Data!AM77,0)</f>
        <v>0</v>
      </c>
      <c r="AM77" s="6">
        <f>IF(AM$2=Calculation!$E$6,Data!AN77,0)</f>
        <v>0</v>
      </c>
      <c r="AN77" s="6">
        <f>IF(AN$2=Calculation!$E$6,Data!AO77,0)</f>
        <v>0</v>
      </c>
      <c r="AO77" s="6">
        <f>IF(AO$2=Calculation!$E$6,Data!AP77,0)</f>
        <v>0</v>
      </c>
      <c r="AP77" s="8">
        <f t="shared" si="12"/>
        <v>0</v>
      </c>
      <c r="AQ77" s="31">
        <f>IF(AQ$2=Calculation!$F$6,0,0)</f>
        <v>0</v>
      </c>
      <c r="AR77" s="6">
        <f>IF(AR$2=Calculation!$F$6,Data!AQ77,0)</f>
        <v>0</v>
      </c>
      <c r="AS77" s="6">
        <f>IF(AS$2=Calculation!$F$6,Data!AR77,0)</f>
        <v>0.1324200913242009</v>
      </c>
      <c r="AT77" s="6">
        <f>IF(AT$2=Calculation!$F$6,Data!AS77,0)</f>
        <v>0</v>
      </c>
      <c r="AU77" s="6">
        <f>IF(AU$2=Calculation!$F$6,Data!AT77,0)</f>
        <v>0</v>
      </c>
      <c r="AV77" s="6">
        <f>IF(AV$2=Calculation!$F$6,Data!AU77,0)</f>
        <v>0</v>
      </c>
      <c r="AW77" s="6">
        <f>IF(AW$2=Calculation!$F$6,Data!AV77,0)</f>
        <v>0</v>
      </c>
      <c r="AX77" s="6">
        <f>IF(AX$2=Calculation!$F$6,Data!AW77,0)</f>
        <v>0</v>
      </c>
      <c r="AY77" s="8">
        <f t="shared" si="13"/>
        <v>0.1324200913242009</v>
      </c>
      <c r="AZ77" s="31">
        <f>IF(AZ$2=Calculation!$G$6,0,0)</f>
        <v>0</v>
      </c>
      <c r="BA77" s="6">
        <f>IF(BA$2=Calculation!$G$6,Data!AX77,0)</f>
        <v>0</v>
      </c>
      <c r="BB77" s="6">
        <f>IF(BB$2=Calculation!$G$6,Data!AY77,0)</f>
        <v>0</v>
      </c>
      <c r="BC77" s="6">
        <f>IF(BC$2=Calculation!$G$6,Data!AZ77,0)</f>
        <v>0</v>
      </c>
      <c r="BD77" s="6">
        <f>IF(BD$2=Calculation!$G$6,Data!BA77,0)</f>
        <v>0</v>
      </c>
      <c r="BE77" s="6">
        <f>IF(BE$2=Calculation!$G$6,Data!BB77,0)</f>
        <v>0</v>
      </c>
      <c r="BF77" s="6">
        <f>IF(BF$2=Calculation!$G$6,Data!BC77,0)</f>
        <v>0</v>
      </c>
      <c r="BG77" s="6">
        <f>IF(BG$2=Calculation!$G$6,Data!BD77,0)</f>
        <v>0</v>
      </c>
      <c r="BH77" s="8">
        <f t="shared" si="14"/>
        <v>0</v>
      </c>
      <c r="BI77" s="119">
        <f>IF(Calculation!$H$6="Yes",Data!BE77,0)</f>
        <v>0</v>
      </c>
      <c r="BJ77" s="31">
        <f>IF(BJ$2=Calculation!$L$4,0,0)</f>
        <v>0</v>
      </c>
      <c r="BK77" s="6">
        <f>IF(BK$2=Calculation!$L$4,Data!BV77,0)</f>
        <v>0</v>
      </c>
      <c r="BL77" s="6">
        <f>IF(BL$2=Calculation!$L$4,Data!BW77,0)</f>
        <v>0</v>
      </c>
      <c r="BM77" s="6">
        <f>IF(BM$2=Calculation!$L$4,Data!BX77,0)</f>
        <v>0</v>
      </c>
      <c r="BN77" s="6">
        <f>IF(BN$2=Calculation!$L$4,Data!BY77,0)</f>
        <v>0</v>
      </c>
      <c r="BO77" s="22">
        <f t="shared" si="15"/>
        <v>0</v>
      </c>
      <c r="BP77" s="25">
        <f>IF(Calculation!$J$6='Reference Data'!BP$2,Data!C77,0)</f>
        <v>0</v>
      </c>
      <c r="BQ77" s="25">
        <f>IF(Calculation!$J$6='Reference Data'!BQ$2,Data!D77,0)</f>
        <v>0</v>
      </c>
      <c r="BR77" s="25">
        <f>IF(Calculation!$J$6='Reference Data'!BR$2,Data!E77,0)</f>
        <v>0</v>
      </c>
      <c r="BS77" s="25">
        <f>IF(Calculation!$J$6='Reference Data'!BS$2,Data!F77,0)</f>
        <v>29.103</v>
      </c>
      <c r="BT77" s="121">
        <f t="shared" si="9"/>
        <v>29.103</v>
      </c>
      <c r="BU77" s="124">
        <f>IF(Calculation!$L$6="Yes",'Reference Data'!BO77*Calculation!$L$5,0)</f>
        <v>0</v>
      </c>
      <c r="BV77" s="124">
        <f>IF(Calculation!$M$6="Yes",IF((Calculation!I81-'Reference Data'!BT77)&gt;0,(Calculation!I81-'Reference Data'!BT77)*Calculation!$M$5,0),0)</f>
        <v>0</v>
      </c>
      <c r="BW77" s="97">
        <f>IF(Calculation!$K$6="Yes",IF((Calculation!I81)&lt;Calculation!J81,(Calculation!I81-Calculation!J81)*Calculation!$K$5,0),0)</f>
        <v>-1.0470142694063966</v>
      </c>
      <c r="BX77" s="127">
        <f>IF(Calculation!$N$5='Reference Data'!$BX$2,'Scaling Calculation'!D80,0)</f>
        <v>0</v>
      </c>
      <c r="BY77" s="3">
        <f>IF(Calculation!$N$5='Reference Data'!$BY$2,'Scaling Calculation'!H80,0)</f>
        <v>0</v>
      </c>
      <c r="BZ77" s="22">
        <f>IF(Calculation!$N$6="Yes",SUM('Reference Data'!BX77:BY77),0)</f>
        <v>0</v>
      </c>
      <c r="CA77" s="25"/>
      <c r="CB77" s="25"/>
      <c r="CC77" s="25"/>
      <c r="CD77" s="25"/>
      <c r="CE77" s="25"/>
      <c r="CF77" s="25"/>
      <c r="CG77" s="25"/>
      <c r="CH77" s="25"/>
      <c r="CI77" s="25"/>
      <c r="CJ77" s="25"/>
      <c r="CK77" s="25"/>
      <c r="CL77" s="25"/>
      <c r="CM77" s="25"/>
      <c r="CN77" s="25"/>
      <c r="CO77" s="25"/>
      <c r="CP77" s="25"/>
      <c r="CQ77" s="25" t="e">
        <f>IF(Calculation!#REF!='Reference Data'!CQ$2,Data!G77,0)</f>
        <v>#REF!</v>
      </c>
      <c r="CR77" s="25" t="e">
        <f>IF(Calculation!#REF!='Reference Data'!CR$2,Data!H77,0)</f>
        <v>#REF!</v>
      </c>
      <c r="CS77" s="25" t="e">
        <f>IF(Calculation!#REF!='Reference Data'!CS$2,Data!I77,0)</f>
        <v>#REF!</v>
      </c>
      <c r="CT77" s="25" t="e">
        <f>IF(Calculation!#REF!='Reference Data'!CT$2,Data!J77,0)</f>
        <v>#REF!</v>
      </c>
      <c r="CU77" s="25" t="e">
        <f>IF(Calculation!#REF!='Reference Data'!CU$2,Data!K77,0)</f>
        <v>#REF!</v>
      </c>
      <c r="CV77" s="25" t="e">
        <f>IF(Calculation!#REF!='Reference Data'!CV$2,Data!L77,0)</f>
        <v>#REF!</v>
      </c>
      <c r="CW77" s="25" t="e">
        <f>IF(Calculation!#REF!='Reference Data'!CW$2,Data!M77,0)</f>
        <v>#REF!</v>
      </c>
      <c r="CX77" s="25" t="e">
        <f>IF(Calculation!#REF!='Reference Data'!CX$2,Data!N77,0)</f>
        <v>#REF!</v>
      </c>
      <c r="CY77" s="25" t="e">
        <f>IF(Calculation!#REF!='Reference Data'!CY$2,Data!O77,0)</f>
        <v>#REF!</v>
      </c>
      <c r="CZ77" s="25" t="e">
        <f>IF(Calculation!#REF!='Reference Data'!CZ$2,Data!P77,0)</f>
        <v>#REF!</v>
      </c>
      <c r="DA77" s="25" t="e">
        <f>IF(Calculation!#REF!='Reference Data'!DA$2,Data!Q77,0)</f>
        <v>#REF!</v>
      </c>
      <c r="DB77" s="25" t="e">
        <f>IF(Calculation!#REF!='Reference Data'!DB$2,Data!R77,0)</f>
        <v>#REF!</v>
      </c>
      <c r="DC77" s="25" t="e">
        <f>IF(Calculation!#REF!='Reference Data'!DC$2,Data!S77,0)</f>
        <v>#REF!</v>
      </c>
      <c r="DD77" s="25" t="e">
        <f>IF(Calculation!#REF!='Reference Data'!DD$2,Data!T77,0)</f>
        <v>#REF!</v>
      </c>
      <c r="DE77" s="25" t="e">
        <f>IF(Calculation!#REF!='Reference Data'!DE$2,Data!U77,0)</f>
        <v>#REF!</v>
      </c>
      <c r="DF77" s="30" t="e">
        <f t="shared" si="16"/>
        <v>#REF!</v>
      </c>
    </row>
    <row r="78" spans="1:110" ht="15">
      <c r="A78" s="15">
        <v>10237</v>
      </c>
      <c r="B78" s="48" t="s">
        <v>85</v>
      </c>
      <c r="C78" s="24">
        <f>IF(Calculation!$C$6='Reference Data'!C$2,Data!G78,0)</f>
        <v>0</v>
      </c>
      <c r="D78" s="25">
        <f>IF(Calculation!$C$6='Reference Data'!D$2,Data!H78,0)</f>
        <v>0</v>
      </c>
      <c r="E78" s="25">
        <f>IF(Calculation!$C$6='Reference Data'!E$2,Data!I78,0)</f>
        <v>106.11690547945204</v>
      </c>
      <c r="F78" s="25">
        <f>IF(Calculation!$C$6='Reference Data'!F$2,Data!J78,0)</f>
        <v>0</v>
      </c>
      <c r="G78" s="25">
        <f>IF(Calculation!$C$6='Reference Data'!G$2,Data!K78,0)</f>
        <v>0</v>
      </c>
      <c r="H78" s="25">
        <f>IF(Calculation!$C$6='Reference Data'!H$2,Data!L78,0)</f>
        <v>0</v>
      </c>
      <c r="I78" s="25">
        <f>IF(Calculation!$C$6='Reference Data'!I$2,Data!M78,0)</f>
        <v>0</v>
      </c>
      <c r="J78" s="25">
        <f>IF(Calculation!$C$6='Reference Data'!J$2,Data!N78,0)</f>
        <v>0</v>
      </c>
      <c r="K78" s="25">
        <f>IF(Calculation!$C$6='Reference Data'!K$2,Data!O78,0)</f>
        <v>0</v>
      </c>
      <c r="L78" s="25">
        <f>IF(Calculation!$C$6='Reference Data'!L$2,Data!P78,0)</f>
        <v>0</v>
      </c>
      <c r="M78" s="25">
        <f>IF(Calculation!$C$6='Reference Data'!M$2,Data!Q78,0)</f>
        <v>0</v>
      </c>
      <c r="N78" s="25">
        <f>IF(Calculation!$C$6='Reference Data'!N$2,Data!R78,0)</f>
        <v>0</v>
      </c>
      <c r="O78" s="25">
        <f>IF(Calculation!$C$6='Reference Data'!O$2,Data!S78,0)</f>
        <v>0</v>
      </c>
      <c r="P78" s="25">
        <f>IF(Calculation!$C$6='Reference Data'!P$2,Data!T78,0)</f>
        <v>0</v>
      </c>
      <c r="Q78" s="25">
        <f>IF(Calculation!$C$6='Reference Data'!Q$2,Data!U78,0)</f>
        <v>0</v>
      </c>
      <c r="R78" s="30">
        <f t="shared" si="10"/>
        <v>106.11690547945204</v>
      </c>
      <c r="S78" s="31">
        <f>IF(S$2=Calculation!$D$6,Data!V78,0)</f>
        <v>0</v>
      </c>
      <c r="T78" s="6">
        <f>IF(T$2=Calculation!$D$6,Data!W78,0)</f>
        <v>0</v>
      </c>
      <c r="U78" s="6">
        <f>IF(U$2=Calculation!$D$6,Data!X78,0)</f>
        <v>0</v>
      </c>
      <c r="V78" s="6">
        <f>IF(V$2=Calculation!$D$6,Data!Y78,0)</f>
        <v>0</v>
      </c>
      <c r="W78" s="6">
        <f>IF(W$2=Calculation!$D$6,Data!Z78,0)</f>
        <v>0</v>
      </c>
      <c r="X78" s="6">
        <f>IF(X$2=Calculation!$D$6,Data!AA78,0)</f>
        <v>0</v>
      </c>
      <c r="Y78" s="6">
        <f>IF(Y$2=Calculation!$D$6,Data!AB78,0)</f>
        <v>0</v>
      </c>
      <c r="Z78" s="6">
        <f>IF(Z$2=Calculation!$D$6,Data!AC78,0)</f>
        <v>0</v>
      </c>
      <c r="AA78" s="6">
        <f>IF(AA$2=Calculation!$D$6,Data!AD78,0)</f>
        <v>0</v>
      </c>
      <c r="AB78" s="6">
        <f>IF(AB$2=Calculation!$D$6,Data!AE78,0)</f>
        <v>0</v>
      </c>
      <c r="AC78" s="6">
        <f>IF(AC$2=Calculation!$D$6,Data!AF78,0)</f>
        <v>0</v>
      </c>
      <c r="AD78" s="6">
        <f>IF(AD$2=Calculation!$D$6,Data!AG78,0)</f>
        <v>0</v>
      </c>
      <c r="AE78" s="6">
        <f>IF(AE$2=Calculation!$D$6,Data!AH78,0)</f>
        <v>0</v>
      </c>
      <c r="AF78" s="6">
        <f>IF(AF$2=Calculation!$D$6,Data!AI78,0)</f>
        <v>0</v>
      </c>
      <c r="AG78" s="8">
        <f t="shared" si="11"/>
        <v>0</v>
      </c>
      <c r="AH78" s="31">
        <f>IF(AH$2=Calculation!$E$6,0,0)</f>
        <v>0</v>
      </c>
      <c r="AI78" s="6">
        <f>IF(AI$2=Calculation!$E$6,Data!AJ78,0)</f>
        <v>0</v>
      </c>
      <c r="AJ78" s="6">
        <f>IF(AJ$2=Calculation!$E$6,Data!AK78,0)</f>
        <v>1.1896118721461186</v>
      </c>
      <c r="AK78" s="6">
        <f>IF(AK$2=Calculation!$E$6,Data!AL78,0)</f>
        <v>0</v>
      </c>
      <c r="AL78" s="6">
        <f>IF(AL$2=Calculation!$E$6,Data!AM78,0)</f>
        <v>0</v>
      </c>
      <c r="AM78" s="6">
        <f>IF(AM$2=Calculation!$E$6,Data!AN78,0)</f>
        <v>0</v>
      </c>
      <c r="AN78" s="6">
        <f>IF(AN$2=Calculation!$E$6,Data!AO78,0)</f>
        <v>0</v>
      </c>
      <c r="AO78" s="6">
        <f>IF(AO$2=Calculation!$E$6,Data!AP78,0)</f>
        <v>0</v>
      </c>
      <c r="AP78" s="8">
        <f t="shared" si="12"/>
        <v>1.1896118721461186</v>
      </c>
      <c r="AQ78" s="31">
        <f>IF(AQ$2=Calculation!$F$6,0,0)</f>
        <v>0</v>
      </c>
      <c r="AR78" s="6">
        <f>IF(AR$2=Calculation!$F$6,Data!AQ78,0)</f>
        <v>0</v>
      </c>
      <c r="AS78" s="6">
        <f>IF(AS$2=Calculation!$F$6,Data!AR78,0)</f>
        <v>0</v>
      </c>
      <c r="AT78" s="6">
        <f>IF(AT$2=Calculation!$F$6,Data!AS78,0)</f>
        <v>0</v>
      </c>
      <c r="AU78" s="6">
        <f>IF(AU$2=Calculation!$F$6,Data!AT78,0)</f>
        <v>0</v>
      </c>
      <c r="AV78" s="6">
        <f>IF(AV$2=Calculation!$F$6,Data!AU78,0)</f>
        <v>0</v>
      </c>
      <c r="AW78" s="6">
        <f>IF(AW$2=Calculation!$F$6,Data!AV78,0)</f>
        <v>0</v>
      </c>
      <c r="AX78" s="6">
        <f>IF(AX$2=Calculation!$F$6,Data!AW78,0)</f>
        <v>0</v>
      </c>
      <c r="AY78" s="8">
        <f t="shared" si="13"/>
        <v>0</v>
      </c>
      <c r="AZ78" s="31">
        <f>IF(AZ$2=Calculation!$G$6,0,0)</f>
        <v>0</v>
      </c>
      <c r="BA78" s="6">
        <f>IF(BA$2=Calculation!$G$6,Data!AX78,0)</f>
        <v>0</v>
      </c>
      <c r="BB78" s="6">
        <f>IF(BB$2=Calculation!$G$6,Data!AY78,0)</f>
        <v>0</v>
      </c>
      <c r="BC78" s="6">
        <f>IF(BC$2=Calculation!$G$6,Data!AZ78,0)</f>
        <v>0</v>
      </c>
      <c r="BD78" s="6">
        <f>IF(BD$2=Calculation!$G$6,Data!BA78,0)</f>
        <v>0</v>
      </c>
      <c r="BE78" s="6">
        <f>IF(BE$2=Calculation!$G$6,Data!BB78,0)</f>
        <v>0</v>
      </c>
      <c r="BF78" s="6">
        <f>IF(BF$2=Calculation!$G$6,Data!BC78,0)</f>
        <v>0</v>
      </c>
      <c r="BG78" s="6">
        <f>IF(BG$2=Calculation!$G$6,Data!BD78,0)</f>
        <v>0</v>
      </c>
      <c r="BH78" s="8">
        <f t="shared" si="14"/>
        <v>0</v>
      </c>
      <c r="BI78" s="119">
        <f>IF(Calculation!$H$6="Yes",Data!BE78,0)</f>
        <v>0</v>
      </c>
      <c r="BJ78" s="31">
        <f>IF(BJ$2=Calculation!$L$4,0,0)</f>
        <v>0</v>
      </c>
      <c r="BK78" s="6">
        <f>IF(BK$2=Calculation!$L$4,Data!BV78,0)</f>
        <v>0</v>
      </c>
      <c r="BL78" s="6">
        <f>IF(BL$2=Calculation!$L$4,Data!BW78,0)</f>
        <v>0.24599999999999997</v>
      </c>
      <c r="BM78" s="6">
        <f>IF(BM$2=Calculation!$L$4,Data!BX78,0)</f>
        <v>0</v>
      </c>
      <c r="BN78" s="6">
        <f>IF(BN$2=Calculation!$L$4,Data!BY78,0)</f>
        <v>0</v>
      </c>
      <c r="BO78" s="22">
        <f t="shared" si="15"/>
        <v>0.24599999999999997</v>
      </c>
      <c r="BP78" s="25">
        <f>IF(Calculation!$J$6='Reference Data'!BP$2,Data!C78,0)</f>
        <v>0</v>
      </c>
      <c r="BQ78" s="25">
        <f>IF(Calculation!$J$6='Reference Data'!BQ$2,Data!D78,0)</f>
        <v>0</v>
      </c>
      <c r="BR78" s="25">
        <f>IF(Calculation!$J$6='Reference Data'!BR$2,Data!E78,0)</f>
        <v>0</v>
      </c>
      <c r="BS78" s="25">
        <f>IF(Calculation!$J$6='Reference Data'!BS$2,Data!F78,0)</f>
        <v>113.732</v>
      </c>
      <c r="BT78" s="121">
        <f t="shared" si="9"/>
        <v>113.732</v>
      </c>
      <c r="BU78" s="124">
        <f>IF(Calculation!$L$6="Yes",'Reference Data'!BO78*Calculation!$L$5,0)</f>
        <v>0.12299999999999998</v>
      </c>
      <c r="BV78" s="124">
        <f>IF(Calculation!$M$6="Yes",IF((Calculation!I82-'Reference Data'!BT78)&gt;0,(Calculation!I82-'Reference Data'!BT78)*Calculation!$M$5,0),0)</f>
        <v>0</v>
      </c>
      <c r="BW78" s="97">
        <f>IF(Calculation!$K$6="Yes",IF((Calculation!I82)&lt;Calculation!J82,(Calculation!I82-Calculation!J82)*Calculation!$K$5,0),0)</f>
        <v>-8.804706392694072</v>
      </c>
      <c r="BX78" s="127">
        <f>IF(Calculation!$N$5='Reference Data'!$BX$2,'Scaling Calculation'!D81,0)</f>
        <v>0</v>
      </c>
      <c r="BY78" s="3">
        <f>IF(Calculation!$N$5='Reference Data'!$BY$2,'Scaling Calculation'!H81,0)</f>
        <v>0</v>
      </c>
      <c r="BZ78" s="22">
        <f>IF(Calculation!$N$6="Yes",SUM('Reference Data'!BX78:BY78),0)</f>
        <v>0</v>
      </c>
      <c r="CA78" s="25"/>
      <c r="CB78" s="25"/>
      <c r="CC78" s="25"/>
      <c r="CD78" s="25"/>
      <c r="CE78" s="25"/>
      <c r="CF78" s="25"/>
      <c r="CG78" s="25"/>
      <c r="CH78" s="25"/>
      <c r="CI78" s="25"/>
      <c r="CJ78" s="25"/>
      <c r="CK78" s="25"/>
      <c r="CL78" s="25"/>
      <c r="CM78" s="25"/>
      <c r="CN78" s="25"/>
      <c r="CO78" s="25"/>
      <c r="CP78" s="25"/>
      <c r="CQ78" s="25" t="e">
        <f>IF(Calculation!#REF!='Reference Data'!CQ$2,Data!G78,0)</f>
        <v>#REF!</v>
      </c>
      <c r="CR78" s="25" t="e">
        <f>IF(Calculation!#REF!='Reference Data'!CR$2,Data!H78,0)</f>
        <v>#REF!</v>
      </c>
      <c r="CS78" s="25" t="e">
        <f>IF(Calculation!#REF!='Reference Data'!CS$2,Data!I78,0)</f>
        <v>#REF!</v>
      </c>
      <c r="CT78" s="25" t="e">
        <f>IF(Calculation!#REF!='Reference Data'!CT$2,Data!J78,0)</f>
        <v>#REF!</v>
      </c>
      <c r="CU78" s="25" t="e">
        <f>IF(Calculation!#REF!='Reference Data'!CU$2,Data!K78,0)</f>
        <v>#REF!</v>
      </c>
      <c r="CV78" s="25" t="e">
        <f>IF(Calculation!#REF!='Reference Data'!CV$2,Data!L78,0)</f>
        <v>#REF!</v>
      </c>
      <c r="CW78" s="25" t="e">
        <f>IF(Calculation!#REF!='Reference Data'!CW$2,Data!M78,0)</f>
        <v>#REF!</v>
      </c>
      <c r="CX78" s="25" t="e">
        <f>IF(Calculation!#REF!='Reference Data'!CX$2,Data!N78,0)</f>
        <v>#REF!</v>
      </c>
      <c r="CY78" s="25" t="e">
        <f>IF(Calculation!#REF!='Reference Data'!CY$2,Data!O78,0)</f>
        <v>#REF!</v>
      </c>
      <c r="CZ78" s="25" t="e">
        <f>IF(Calculation!#REF!='Reference Data'!CZ$2,Data!P78,0)</f>
        <v>#REF!</v>
      </c>
      <c r="DA78" s="25" t="e">
        <f>IF(Calculation!#REF!='Reference Data'!DA$2,Data!Q78,0)</f>
        <v>#REF!</v>
      </c>
      <c r="DB78" s="25" t="e">
        <f>IF(Calculation!#REF!='Reference Data'!DB$2,Data!R78,0)</f>
        <v>#REF!</v>
      </c>
      <c r="DC78" s="25" t="e">
        <f>IF(Calculation!#REF!='Reference Data'!DC$2,Data!S78,0)</f>
        <v>#REF!</v>
      </c>
      <c r="DD78" s="25" t="e">
        <f>IF(Calculation!#REF!='Reference Data'!DD$2,Data!T78,0)</f>
        <v>#REF!</v>
      </c>
      <c r="DE78" s="25" t="e">
        <f>IF(Calculation!#REF!='Reference Data'!DE$2,Data!U78,0)</f>
        <v>#REF!</v>
      </c>
      <c r="DF78" s="30" t="e">
        <f t="shared" si="16"/>
        <v>#REF!</v>
      </c>
    </row>
    <row r="79" spans="1:110" ht="15">
      <c r="A79" s="15">
        <v>10239</v>
      </c>
      <c r="B79" s="48" t="s">
        <v>86</v>
      </c>
      <c r="C79" s="24">
        <f>IF(Calculation!$C$6='Reference Data'!C$2,Data!G79,0)</f>
        <v>0</v>
      </c>
      <c r="D79" s="25">
        <f>IF(Calculation!$C$6='Reference Data'!D$2,Data!H79,0)</f>
        <v>0</v>
      </c>
      <c r="E79" s="25">
        <f>IF(Calculation!$C$6='Reference Data'!E$2,Data!I79,0)</f>
        <v>14.428961415525112</v>
      </c>
      <c r="F79" s="25">
        <f>IF(Calculation!$C$6='Reference Data'!F$2,Data!J79,0)</f>
        <v>0</v>
      </c>
      <c r="G79" s="25">
        <f>IF(Calculation!$C$6='Reference Data'!G$2,Data!K79,0)</f>
        <v>0</v>
      </c>
      <c r="H79" s="25">
        <f>IF(Calculation!$C$6='Reference Data'!H$2,Data!L79,0)</f>
        <v>0</v>
      </c>
      <c r="I79" s="25">
        <f>IF(Calculation!$C$6='Reference Data'!I$2,Data!M79,0)</f>
        <v>0</v>
      </c>
      <c r="J79" s="25">
        <f>IF(Calculation!$C$6='Reference Data'!J$2,Data!N79,0)</f>
        <v>0</v>
      </c>
      <c r="K79" s="25">
        <f>IF(Calculation!$C$6='Reference Data'!K$2,Data!O79,0)</f>
        <v>0</v>
      </c>
      <c r="L79" s="25">
        <f>IF(Calculation!$C$6='Reference Data'!L$2,Data!P79,0)</f>
        <v>0</v>
      </c>
      <c r="M79" s="25">
        <f>IF(Calculation!$C$6='Reference Data'!M$2,Data!Q79,0)</f>
        <v>0</v>
      </c>
      <c r="N79" s="25">
        <f>IF(Calculation!$C$6='Reference Data'!N$2,Data!R79,0)</f>
        <v>0</v>
      </c>
      <c r="O79" s="25">
        <f>IF(Calculation!$C$6='Reference Data'!O$2,Data!S79,0)</f>
        <v>0</v>
      </c>
      <c r="P79" s="25">
        <f>IF(Calculation!$C$6='Reference Data'!P$2,Data!T79,0)</f>
        <v>0</v>
      </c>
      <c r="Q79" s="25">
        <f>IF(Calculation!$C$6='Reference Data'!Q$2,Data!U79,0)</f>
        <v>0</v>
      </c>
      <c r="R79" s="30">
        <f t="shared" si="10"/>
        <v>14.428961415525112</v>
      </c>
      <c r="S79" s="31">
        <f>IF(S$2=Calculation!$D$6,Data!V79,0)</f>
        <v>0</v>
      </c>
      <c r="T79" s="6">
        <f>IF(T$2=Calculation!$D$6,Data!W79,0)</f>
        <v>0</v>
      </c>
      <c r="U79" s="6">
        <f>IF(U$2=Calculation!$D$6,Data!X79,0)</f>
        <v>0</v>
      </c>
      <c r="V79" s="6">
        <f>IF(V$2=Calculation!$D$6,Data!Y79,0)</f>
        <v>0</v>
      </c>
      <c r="W79" s="6">
        <f>IF(W$2=Calculation!$D$6,Data!Z79,0)</f>
        <v>0</v>
      </c>
      <c r="X79" s="6">
        <f>IF(X$2=Calculation!$D$6,Data!AA79,0)</f>
        <v>0</v>
      </c>
      <c r="Y79" s="6">
        <f>IF(Y$2=Calculation!$D$6,Data!AB79,0)</f>
        <v>0</v>
      </c>
      <c r="Z79" s="6">
        <f>IF(Z$2=Calculation!$D$6,Data!AC79,0)</f>
        <v>0</v>
      </c>
      <c r="AA79" s="6">
        <f>IF(AA$2=Calculation!$D$6,Data!AD79,0)</f>
        <v>0</v>
      </c>
      <c r="AB79" s="6">
        <f>IF(AB$2=Calculation!$D$6,Data!AE79,0)</f>
        <v>0</v>
      </c>
      <c r="AC79" s="6">
        <f>IF(AC$2=Calculation!$D$6,Data!AF79,0)</f>
        <v>0</v>
      </c>
      <c r="AD79" s="6">
        <f>IF(AD$2=Calculation!$D$6,Data!AG79,0)</f>
        <v>0</v>
      </c>
      <c r="AE79" s="6">
        <f>IF(AE$2=Calculation!$D$6,Data!AH79,0)</f>
        <v>0</v>
      </c>
      <c r="AF79" s="6">
        <f>IF(AF$2=Calculation!$D$6,Data!AI79,0)</f>
        <v>0</v>
      </c>
      <c r="AG79" s="8">
        <f t="shared" si="11"/>
        <v>0</v>
      </c>
      <c r="AH79" s="31">
        <f>IF(AH$2=Calculation!$E$6,0,0)</f>
        <v>0</v>
      </c>
      <c r="AI79" s="6">
        <f>IF(AI$2=Calculation!$E$6,Data!AJ79,0)</f>
        <v>0</v>
      </c>
      <c r="AJ79" s="6">
        <f>IF(AJ$2=Calculation!$E$6,Data!AK79,0)</f>
        <v>0</v>
      </c>
      <c r="AK79" s="6">
        <f>IF(AK$2=Calculation!$E$6,Data!AL79,0)</f>
        <v>0</v>
      </c>
      <c r="AL79" s="6">
        <f>IF(AL$2=Calculation!$E$6,Data!AM79,0)</f>
        <v>0</v>
      </c>
      <c r="AM79" s="6">
        <f>IF(AM$2=Calculation!$E$6,Data!AN79,0)</f>
        <v>0</v>
      </c>
      <c r="AN79" s="6">
        <f>IF(AN$2=Calculation!$E$6,Data!AO79,0)</f>
        <v>0</v>
      </c>
      <c r="AO79" s="6">
        <f>IF(AO$2=Calculation!$E$6,Data!AP79,0)</f>
        <v>0</v>
      </c>
      <c r="AP79" s="8">
        <f t="shared" si="12"/>
        <v>0</v>
      </c>
      <c r="AQ79" s="31">
        <f>IF(AQ$2=Calculation!$F$6,0,0)</f>
        <v>0</v>
      </c>
      <c r="AR79" s="6">
        <f>IF(AR$2=Calculation!$F$6,Data!AQ79,0)</f>
        <v>0</v>
      </c>
      <c r="AS79" s="6">
        <f>IF(AS$2=Calculation!$F$6,Data!AR79,0)</f>
        <v>0</v>
      </c>
      <c r="AT79" s="6">
        <f>IF(AT$2=Calculation!$F$6,Data!AS79,0)</f>
        <v>0</v>
      </c>
      <c r="AU79" s="6">
        <f>IF(AU$2=Calculation!$F$6,Data!AT79,0)</f>
        <v>0</v>
      </c>
      <c r="AV79" s="6">
        <f>IF(AV$2=Calculation!$F$6,Data!AU79,0)</f>
        <v>0</v>
      </c>
      <c r="AW79" s="6">
        <f>IF(AW$2=Calculation!$F$6,Data!AV79,0)</f>
        <v>0</v>
      </c>
      <c r="AX79" s="6">
        <f>IF(AX$2=Calculation!$F$6,Data!AW79,0)</f>
        <v>0</v>
      </c>
      <c r="AY79" s="8">
        <f t="shared" si="13"/>
        <v>0</v>
      </c>
      <c r="AZ79" s="31">
        <f>IF(AZ$2=Calculation!$G$6,0,0)</f>
        <v>0</v>
      </c>
      <c r="BA79" s="6">
        <f>IF(BA$2=Calculation!$G$6,Data!AX79,0)</f>
        <v>0</v>
      </c>
      <c r="BB79" s="6">
        <f>IF(BB$2=Calculation!$G$6,Data!AY79,0)</f>
        <v>0</v>
      </c>
      <c r="BC79" s="6">
        <f>IF(BC$2=Calculation!$G$6,Data!AZ79,0)</f>
        <v>0</v>
      </c>
      <c r="BD79" s="6">
        <f>IF(BD$2=Calculation!$G$6,Data!BA79,0)</f>
        <v>0</v>
      </c>
      <c r="BE79" s="6">
        <f>IF(BE$2=Calculation!$G$6,Data!BB79,0)</f>
        <v>0</v>
      </c>
      <c r="BF79" s="6">
        <f>IF(BF$2=Calculation!$G$6,Data!BC79,0)</f>
        <v>0</v>
      </c>
      <c r="BG79" s="6">
        <f>IF(BG$2=Calculation!$G$6,Data!BD79,0)</f>
        <v>0</v>
      </c>
      <c r="BH79" s="8">
        <f t="shared" si="14"/>
        <v>0</v>
      </c>
      <c r="BI79" s="119">
        <f>IF(Calculation!$H$6="Yes",Data!BE79,0)</f>
        <v>0</v>
      </c>
      <c r="BJ79" s="31">
        <f>IF(BJ$2=Calculation!$L$4,0,0)</f>
        <v>0</v>
      </c>
      <c r="BK79" s="6">
        <f>IF(BK$2=Calculation!$L$4,Data!BV79,0)</f>
        <v>0</v>
      </c>
      <c r="BL79" s="6">
        <f>IF(BL$2=Calculation!$L$4,Data!BW79,0)</f>
        <v>0</v>
      </c>
      <c r="BM79" s="6">
        <f>IF(BM$2=Calculation!$L$4,Data!BX79,0)</f>
        <v>0</v>
      </c>
      <c r="BN79" s="6">
        <f>IF(BN$2=Calculation!$L$4,Data!BY79,0)</f>
        <v>0</v>
      </c>
      <c r="BO79" s="22">
        <f t="shared" si="15"/>
        <v>0</v>
      </c>
      <c r="BP79" s="25">
        <f>IF(Calculation!$J$6='Reference Data'!BP$2,Data!C79,0)</f>
        <v>0</v>
      </c>
      <c r="BQ79" s="25">
        <f>IF(Calculation!$J$6='Reference Data'!BQ$2,Data!D79,0)</f>
        <v>0</v>
      </c>
      <c r="BR79" s="25">
        <f>IF(Calculation!$J$6='Reference Data'!BR$2,Data!E79,0)</f>
        <v>0</v>
      </c>
      <c r="BS79" s="25">
        <f>IF(Calculation!$J$6='Reference Data'!BS$2,Data!F79,0)</f>
        <v>14</v>
      </c>
      <c r="BT79" s="121">
        <f t="shared" si="9"/>
        <v>14</v>
      </c>
      <c r="BU79" s="124">
        <f>IF(Calculation!$L$6="Yes",'Reference Data'!BO79*Calculation!$L$5,0)</f>
        <v>0</v>
      </c>
      <c r="BV79" s="124">
        <f>IF(Calculation!$M$6="Yes",IF((Calculation!I83-'Reference Data'!BT79)&gt;0,(Calculation!I83-'Reference Data'!BT79)*Calculation!$M$5,0),0)</f>
        <v>0.10724035388127806</v>
      </c>
      <c r="BW79" s="97">
        <f>IF(Calculation!$K$6="Yes",IF((Calculation!I83)&lt;Calculation!J83,(Calculation!I83-Calculation!J83)*Calculation!$K$5,0),0)</f>
        <v>0</v>
      </c>
      <c r="BX79" s="127">
        <f>IF(Calculation!$N$5='Reference Data'!$BX$2,'Scaling Calculation'!D82,0)</f>
        <v>0</v>
      </c>
      <c r="BY79" s="3">
        <f>IF(Calculation!$N$5='Reference Data'!$BY$2,'Scaling Calculation'!H82,0)</f>
        <v>0</v>
      </c>
      <c r="BZ79" s="22">
        <f>IF(Calculation!$N$6="Yes",SUM('Reference Data'!BX79:BY79),0)</f>
        <v>0</v>
      </c>
      <c r="CA79" s="25"/>
      <c r="CB79" s="25"/>
      <c r="CC79" s="25"/>
      <c r="CD79" s="25"/>
      <c r="CE79" s="25"/>
      <c r="CF79" s="25"/>
      <c r="CG79" s="25"/>
      <c r="CH79" s="25"/>
      <c r="CI79" s="25"/>
      <c r="CJ79" s="25"/>
      <c r="CK79" s="25"/>
      <c r="CL79" s="25"/>
      <c r="CM79" s="25"/>
      <c r="CN79" s="25"/>
      <c r="CO79" s="25"/>
      <c r="CP79" s="25"/>
      <c r="CQ79" s="25" t="e">
        <f>IF(Calculation!#REF!='Reference Data'!CQ$2,Data!G79,0)</f>
        <v>#REF!</v>
      </c>
      <c r="CR79" s="25" t="e">
        <f>IF(Calculation!#REF!='Reference Data'!CR$2,Data!H79,0)</f>
        <v>#REF!</v>
      </c>
      <c r="CS79" s="25" t="e">
        <f>IF(Calculation!#REF!='Reference Data'!CS$2,Data!I79,0)</f>
        <v>#REF!</v>
      </c>
      <c r="CT79" s="25" t="e">
        <f>IF(Calculation!#REF!='Reference Data'!CT$2,Data!J79,0)</f>
        <v>#REF!</v>
      </c>
      <c r="CU79" s="25" t="e">
        <f>IF(Calculation!#REF!='Reference Data'!CU$2,Data!K79,0)</f>
        <v>#REF!</v>
      </c>
      <c r="CV79" s="25" t="e">
        <f>IF(Calculation!#REF!='Reference Data'!CV$2,Data!L79,0)</f>
        <v>#REF!</v>
      </c>
      <c r="CW79" s="25" t="e">
        <f>IF(Calculation!#REF!='Reference Data'!CW$2,Data!M79,0)</f>
        <v>#REF!</v>
      </c>
      <c r="CX79" s="25" t="e">
        <f>IF(Calculation!#REF!='Reference Data'!CX$2,Data!N79,0)</f>
        <v>#REF!</v>
      </c>
      <c r="CY79" s="25" t="e">
        <f>IF(Calculation!#REF!='Reference Data'!CY$2,Data!O79,0)</f>
        <v>#REF!</v>
      </c>
      <c r="CZ79" s="25" t="e">
        <f>IF(Calculation!#REF!='Reference Data'!CZ$2,Data!P79,0)</f>
        <v>#REF!</v>
      </c>
      <c r="DA79" s="25" t="e">
        <f>IF(Calculation!#REF!='Reference Data'!DA$2,Data!Q79,0)</f>
        <v>#REF!</v>
      </c>
      <c r="DB79" s="25" t="e">
        <f>IF(Calculation!#REF!='Reference Data'!DB$2,Data!R79,0)</f>
        <v>#REF!</v>
      </c>
      <c r="DC79" s="25" t="e">
        <f>IF(Calculation!#REF!='Reference Data'!DC$2,Data!S79,0)</f>
        <v>#REF!</v>
      </c>
      <c r="DD79" s="25" t="e">
        <f>IF(Calculation!#REF!='Reference Data'!DD$2,Data!T79,0)</f>
        <v>#REF!</v>
      </c>
      <c r="DE79" s="25" t="e">
        <f>IF(Calculation!#REF!='Reference Data'!DE$2,Data!U79,0)</f>
        <v>#REF!</v>
      </c>
      <c r="DF79" s="30" t="e">
        <f t="shared" si="16"/>
        <v>#REF!</v>
      </c>
    </row>
    <row r="80" spans="1:110" ht="15">
      <c r="A80" s="15">
        <v>10242</v>
      </c>
      <c r="B80" s="48" t="s">
        <v>87</v>
      </c>
      <c r="C80" s="24">
        <f>IF(Calculation!$C$6='Reference Data'!C$2,Data!G80,0)</f>
        <v>0</v>
      </c>
      <c r="D80" s="25">
        <f>IF(Calculation!$C$6='Reference Data'!D$2,Data!H80,0)</f>
        <v>0</v>
      </c>
      <c r="E80" s="25">
        <f>IF(Calculation!$C$6='Reference Data'!E$2,Data!I80,0)</f>
        <v>10.073473972602738</v>
      </c>
      <c r="F80" s="25">
        <f>IF(Calculation!$C$6='Reference Data'!F$2,Data!J80,0)</f>
        <v>0</v>
      </c>
      <c r="G80" s="25">
        <f>IF(Calculation!$C$6='Reference Data'!G$2,Data!K80,0)</f>
        <v>0</v>
      </c>
      <c r="H80" s="25">
        <f>IF(Calculation!$C$6='Reference Data'!H$2,Data!L80,0)</f>
        <v>0</v>
      </c>
      <c r="I80" s="25">
        <f>IF(Calculation!$C$6='Reference Data'!I$2,Data!M80,0)</f>
        <v>0</v>
      </c>
      <c r="J80" s="25">
        <f>IF(Calculation!$C$6='Reference Data'!J$2,Data!N80,0)</f>
        <v>0</v>
      </c>
      <c r="K80" s="25">
        <f>IF(Calculation!$C$6='Reference Data'!K$2,Data!O80,0)</f>
        <v>0</v>
      </c>
      <c r="L80" s="25">
        <f>IF(Calculation!$C$6='Reference Data'!L$2,Data!P80,0)</f>
        <v>0</v>
      </c>
      <c r="M80" s="25">
        <f>IF(Calculation!$C$6='Reference Data'!M$2,Data!Q80,0)</f>
        <v>0</v>
      </c>
      <c r="N80" s="25">
        <f>IF(Calculation!$C$6='Reference Data'!N$2,Data!R80,0)</f>
        <v>0</v>
      </c>
      <c r="O80" s="25">
        <f>IF(Calculation!$C$6='Reference Data'!O$2,Data!S80,0)</f>
        <v>0</v>
      </c>
      <c r="P80" s="25">
        <f>IF(Calculation!$C$6='Reference Data'!P$2,Data!T80,0)</f>
        <v>0</v>
      </c>
      <c r="Q80" s="25">
        <f>IF(Calculation!$C$6='Reference Data'!Q$2,Data!U80,0)</f>
        <v>0</v>
      </c>
      <c r="R80" s="30">
        <f t="shared" si="10"/>
        <v>10.073473972602738</v>
      </c>
      <c r="S80" s="31">
        <f>IF(S$2=Calculation!$D$6,Data!V80,0)</f>
        <v>0</v>
      </c>
      <c r="T80" s="6">
        <f>IF(T$2=Calculation!$D$6,Data!W80,0)</f>
        <v>0</v>
      </c>
      <c r="U80" s="6">
        <f>IF(U$2=Calculation!$D$6,Data!X80,0)</f>
        <v>0</v>
      </c>
      <c r="V80" s="6">
        <f>IF(V$2=Calculation!$D$6,Data!Y80,0)</f>
        <v>0</v>
      </c>
      <c r="W80" s="6">
        <f>IF(W$2=Calculation!$D$6,Data!Z80,0)</f>
        <v>0</v>
      </c>
      <c r="X80" s="6">
        <f>IF(X$2=Calculation!$D$6,Data!AA80,0)</f>
        <v>0</v>
      </c>
      <c r="Y80" s="6">
        <f>IF(Y$2=Calculation!$D$6,Data!AB80,0)</f>
        <v>0</v>
      </c>
      <c r="Z80" s="6">
        <f>IF(Z$2=Calculation!$D$6,Data!AC80,0)</f>
        <v>0</v>
      </c>
      <c r="AA80" s="6">
        <f>IF(AA$2=Calculation!$D$6,Data!AD80,0)</f>
        <v>0</v>
      </c>
      <c r="AB80" s="6">
        <f>IF(AB$2=Calculation!$D$6,Data!AE80,0)</f>
        <v>0</v>
      </c>
      <c r="AC80" s="6">
        <f>IF(AC$2=Calculation!$D$6,Data!AF80,0)</f>
        <v>0</v>
      </c>
      <c r="AD80" s="6">
        <f>IF(AD$2=Calculation!$D$6,Data!AG80,0)</f>
        <v>0</v>
      </c>
      <c r="AE80" s="6">
        <f>IF(AE$2=Calculation!$D$6,Data!AH80,0)</f>
        <v>0</v>
      </c>
      <c r="AF80" s="6">
        <f>IF(AF$2=Calculation!$D$6,Data!AI80,0)</f>
        <v>0</v>
      </c>
      <c r="AG80" s="8">
        <f t="shared" si="11"/>
        <v>0</v>
      </c>
      <c r="AH80" s="31">
        <f>IF(AH$2=Calculation!$E$6,0,0)</f>
        <v>0</v>
      </c>
      <c r="AI80" s="6">
        <f>IF(AI$2=Calculation!$E$6,Data!AJ80,0)</f>
        <v>0</v>
      </c>
      <c r="AJ80" s="6">
        <f>IF(AJ$2=Calculation!$E$6,Data!AK80,0)</f>
        <v>0</v>
      </c>
      <c r="AK80" s="6">
        <f>IF(AK$2=Calculation!$E$6,Data!AL80,0)</f>
        <v>0</v>
      </c>
      <c r="AL80" s="6">
        <f>IF(AL$2=Calculation!$E$6,Data!AM80,0)</f>
        <v>0</v>
      </c>
      <c r="AM80" s="6">
        <f>IF(AM$2=Calculation!$E$6,Data!AN80,0)</f>
        <v>0</v>
      </c>
      <c r="AN80" s="6">
        <f>IF(AN$2=Calculation!$E$6,Data!AO80,0)</f>
        <v>0</v>
      </c>
      <c r="AO80" s="6">
        <f>IF(AO$2=Calculation!$E$6,Data!AP80,0)</f>
        <v>0</v>
      </c>
      <c r="AP80" s="8">
        <f t="shared" si="12"/>
        <v>0</v>
      </c>
      <c r="AQ80" s="31">
        <f>IF(AQ$2=Calculation!$F$6,0,0)</f>
        <v>0</v>
      </c>
      <c r="AR80" s="6">
        <f>IF(AR$2=Calculation!$F$6,Data!AQ80,0)</f>
        <v>0</v>
      </c>
      <c r="AS80" s="6">
        <f>IF(AS$2=Calculation!$F$6,Data!AR80,0)</f>
        <v>0</v>
      </c>
      <c r="AT80" s="6">
        <f>IF(AT$2=Calculation!$F$6,Data!AS80,0)</f>
        <v>0</v>
      </c>
      <c r="AU80" s="6">
        <f>IF(AU$2=Calculation!$F$6,Data!AT80,0)</f>
        <v>0</v>
      </c>
      <c r="AV80" s="6">
        <f>IF(AV$2=Calculation!$F$6,Data!AU80,0)</f>
        <v>0</v>
      </c>
      <c r="AW80" s="6">
        <f>IF(AW$2=Calculation!$F$6,Data!AV80,0)</f>
        <v>0</v>
      </c>
      <c r="AX80" s="6">
        <f>IF(AX$2=Calculation!$F$6,Data!AW80,0)</f>
        <v>0</v>
      </c>
      <c r="AY80" s="8">
        <f t="shared" si="13"/>
        <v>0</v>
      </c>
      <c r="AZ80" s="31">
        <f>IF(AZ$2=Calculation!$G$6,0,0)</f>
        <v>0</v>
      </c>
      <c r="BA80" s="6">
        <f>IF(BA$2=Calculation!$G$6,Data!AX80,0)</f>
        <v>0</v>
      </c>
      <c r="BB80" s="6">
        <f>IF(BB$2=Calculation!$G$6,Data!AY80,0)</f>
        <v>0</v>
      </c>
      <c r="BC80" s="6">
        <f>IF(BC$2=Calculation!$G$6,Data!AZ80,0)</f>
        <v>0</v>
      </c>
      <c r="BD80" s="6">
        <f>IF(BD$2=Calculation!$G$6,Data!BA80,0)</f>
        <v>0</v>
      </c>
      <c r="BE80" s="6">
        <f>IF(BE$2=Calculation!$G$6,Data!BB80,0)</f>
        <v>0</v>
      </c>
      <c r="BF80" s="6">
        <f>IF(BF$2=Calculation!$G$6,Data!BC80,0)</f>
        <v>0</v>
      </c>
      <c r="BG80" s="6">
        <f>IF(BG$2=Calculation!$G$6,Data!BD80,0)</f>
        <v>0</v>
      </c>
      <c r="BH80" s="8">
        <f t="shared" si="14"/>
        <v>0</v>
      </c>
      <c r="BI80" s="119">
        <f>IF(Calculation!$H$6="Yes",Data!BE80,0)</f>
        <v>0</v>
      </c>
      <c r="BJ80" s="31">
        <f>IF(BJ$2=Calculation!$L$4,0,0)</f>
        <v>0</v>
      </c>
      <c r="BK80" s="6">
        <f>IF(BK$2=Calculation!$L$4,Data!BV80,0)</f>
        <v>0</v>
      </c>
      <c r="BL80" s="6">
        <f>IF(BL$2=Calculation!$L$4,Data!BW80,0)</f>
        <v>0</v>
      </c>
      <c r="BM80" s="6">
        <f>IF(BM$2=Calculation!$L$4,Data!BX80,0)</f>
        <v>0</v>
      </c>
      <c r="BN80" s="6">
        <f>IF(BN$2=Calculation!$L$4,Data!BY80,0)</f>
        <v>0</v>
      </c>
      <c r="BO80" s="22">
        <f t="shared" si="15"/>
        <v>0</v>
      </c>
      <c r="BP80" s="25">
        <f>IF(Calculation!$J$6='Reference Data'!BP$2,Data!C80,0)</f>
        <v>0</v>
      </c>
      <c r="BQ80" s="25">
        <f>IF(Calculation!$J$6='Reference Data'!BQ$2,Data!D80,0)</f>
        <v>0</v>
      </c>
      <c r="BR80" s="25">
        <f>IF(Calculation!$J$6='Reference Data'!BR$2,Data!E80,0)</f>
        <v>0</v>
      </c>
      <c r="BS80" s="25">
        <f>IF(Calculation!$J$6='Reference Data'!BS$2,Data!F80,0)</f>
        <v>9.526</v>
      </c>
      <c r="BT80" s="121">
        <f t="shared" si="9"/>
        <v>9.526</v>
      </c>
      <c r="BU80" s="124">
        <f>IF(Calculation!$L$6="Yes",'Reference Data'!BO80*Calculation!$L$5,0)</f>
        <v>0</v>
      </c>
      <c r="BV80" s="124">
        <f>IF(Calculation!$M$6="Yes",IF((Calculation!I84-'Reference Data'!BT80)&gt;0,(Calculation!I84-'Reference Data'!BT80)*Calculation!$M$5,0),0)</f>
        <v>0.1368684931506845</v>
      </c>
      <c r="BW80" s="97">
        <f>IF(Calculation!$K$6="Yes",IF((Calculation!I84)&lt;Calculation!J84,(Calculation!I84-Calculation!J84)*Calculation!$K$5,0),0)</f>
        <v>0</v>
      </c>
      <c r="BX80" s="127">
        <f>IF(Calculation!$N$5='Reference Data'!$BX$2,'Scaling Calculation'!D83,0)</f>
        <v>0</v>
      </c>
      <c r="BY80" s="3">
        <f>IF(Calculation!$N$5='Reference Data'!$BY$2,'Scaling Calculation'!H83,0)</f>
        <v>0</v>
      </c>
      <c r="BZ80" s="22">
        <f>IF(Calculation!$N$6="Yes",SUM('Reference Data'!BX80:BY80),0)</f>
        <v>0</v>
      </c>
      <c r="CA80" s="25"/>
      <c r="CB80" s="25"/>
      <c r="CC80" s="25"/>
      <c r="CD80" s="25"/>
      <c r="CE80" s="25"/>
      <c r="CF80" s="25"/>
      <c r="CG80" s="25"/>
      <c r="CH80" s="25"/>
      <c r="CI80" s="25"/>
      <c r="CJ80" s="25"/>
      <c r="CK80" s="25"/>
      <c r="CL80" s="25"/>
      <c r="CM80" s="25"/>
      <c r="CN80" s="25"/>
      <c r="CO80" s="25"/>
      <c r="CP80" s="25"/>
      <c r="CQ80" s="25" t="e">
        <f>IF(Calculation!#REF!='Reference Data'!CQ$2,Data!G80,0)</f>
        <v>#REF!</v>
      </c>
      <c r="CR80" s="25" t="e">
        <f>IF(Calculation!#REF!='Reference Data'!CR$2,Data!H80,0)</f>
        <v>#REF!</v>
      </c>
      <c r="CS80" s="25" t="e">
        <f>IF(Calculation!#REF!='Reference Data'!CS$2,Data!I80,0)</f>
        <v>#REF!</v>
      </c>
      <c r="CT80" s="25" t="e">
        <f>IF(Calculation!#REF!='Reference Data'!CT$2,Data!J80,0)</f>
        <v>#REF!</v>
      </c>
      <c r="CU80" s="25" t="e">
        <f>IF(Calculation!#REF!='Reference Data'!CU$2,Data!K80,0)</f>
        <v>#REF!</v>
      </c>
      <c r="CV80" s="25" t="e">
        <f>IF(Calculation!#REF!='Reference Data'!CV$2,Data!L80,0)</f>
        <v>#REF!</v>
      </c>
      <c r="CW80" s="25" t="e">
        <f>IF(Calculation!#REF!='Reference Data'!CW$2,Data!M80,0)</f>
        <v>#REF!</v>
      </c>
      <c r="CX80" s="25" t="e">
        <f>IF(Calculation!#REF!='Reference Data'!CX$2,Data!N80,0)</f>
        <v>#REF!</v>
      </c>
      <c r="CY80" s="25" t="e">
        <f>IF(Calculation!#REF!='Reference Data'!CY$2,Data!O80,0)</f>
        <v>#REF!</v>
      </c>
      <c r="CZ80" s="25" t="e">
        <f>IF(Calculation!#REF!='Reference Data'!CZ$2,Data!P80,0)</f>
        <v>#REF!</v>
      </c>
      <c r="DA80" s="25" t="e">
        <f>IF(Calculation!#REF!='Reference Data'!DA$2,Data!Q80,0)</f>
        <v>#REF!</v>
      </c>
      <c r="DB80" s="25" t="e">
        <f>IF(Calculation!#REF!='Reference Data'!DB$2,Data!R80,0)</f>
        <v>#REF!</v>
      </c>
      <c r="DC80" s="25" t="e">
        <f>IF(Calculation!#REF!='Reference Data'!DC$2,Data!S80,0)</f>
        <v>#REF!</v>
      </c>
      <c r="DD80" s="25" t="e">
        <f>IF(Calculation!#REF!='Reference Data'!DD$2,Data!T80,0)</f>
        <v>#REF!</v>
      </c>
      <c r="DE80" s="25" t="e">
        <f>IF(Calculation!#REF!='Reference Data'!DE$2,Data!U80,0)</f>
        <v>#REF!</v>
      </c>
      <c r="DF80" s="30" t="e">
        <f t="shared" si="16"/>
        <v>#REF!</v>
      </c>
    </row>
    <row r="81" spans="1:110" ht="15">
      <c r="A81" s="15">
        <v>10244</v>
      </c>
      <c r="B81" s="48" t="s">
        <v>88</v>
      </c>
      <c r="C81" s="24">
        <f>IF(Calculation!$C$6='Reference Data'!C$2,Data!G81,0)</f>
        <v>0</v>
      </c>
      <c r="D81" s="25">
        <f>IF(Calculation!$C$6='Reference Data'!D$2,Data!H81,0)</f>
        <v>0</v>
      </c>
      <c r="E81" s="25">
        <f>IF(Calculation!$C$6='Reference Data'!E$2,Data!I81,0)</f>
        <v>101.25024748858445</v>
      </c>
      <c r="F81" s="25">
        <f>IF(Calculation!$C$6='Reference Data'!F$2,Data!J81,0)</f>
        <v>0</v>
      </c>
      <c r="G81" s="25">
        <f>IF(Calculation!$C$6='Reference Data'!G$2,Data!K81,0)</f>
        <v>0</v>
      </c>
      <c r="H81" s="25">
        <f>IF(Calculation!$C$6='Reference Data'!H$2,Data!L81,0)</f>
        <v>0</v>
      </c>
      <c r="I81" s="25">
        <f>IF(Calculation!$C$6='Reference Data'!I$2,Data!M81,0)</f>
        <v>0</v>
      </c>
      <c r="J81" s="25">
        <f>IF(Calculation!$C$6='Reference Data'!J$2,Data!N81,0)</f>
        <v>0</v>
      </c>
      <c r="K81" s="25">
        <f>IF(Calculation!$C$6='Reference Data'!K$2,Data!O81,0)</f>
        <v>0</v>
      </c>
      <c r="L81" s="25">
        <f>IF(Calculation!$C$6='Reference Data'!L$2,Data!P81,0)</f>
        <v>0</v>
      </c>
      <c r="M81" s="25">
        <f>IF(Calculation!$C$6='Reference Data'!M$2,Data!Q81,0)</f>
        <v>0</v>
      </c>
      <c r="N81" s="25">
        <f>IF(Calculation!$C$6='Reference Data'!N$2,Data!R81,0)</f>
        <v>0</v>
      </c>
      <c r="O81" s="25">
        <f>IF(Calculation!$C$6='Reference Data'!O$2,Data!S81,0)</f>
        <v>0</v>
      </c>
      <c r="P81" s="25">
        <f>IF(Calculation!$C$6='Reference Data'!P$2,Data!T81,0)</f>
        <v>0</v>
      </c>
      <c r="Q81" s="25">
        <f>IF(Calculation!$C$6='Reference Data'!Q$2,Data!U81,0)</f>
        <v>0</v>
      </c>
      <c r="R81" s="30">
        <f t="shared" si="10"/>
        <v>101.25024748858445</v>
      </c>
      <c r="S81" s="31">
        <f>IF(S$2=Calculation!$D$6,Data!V81,0)</f>
        <v>0</v>
      </c>
      <c r="T81" s="6">
        <f>IF(T$2=Calculation!$D$6,Data!W81,0)</f>
        <v>0</v>
      </c>
      <c r="U81" s="6">
        <f>IF(U$2=Calculation!$D$6,Data!X81,0)</f>
        <v>0</v>
      </c>
      <c r="V81" s="6">
        <f>IF(V$2=Calculation!$D$6,Data!Y81,0)</f>
        <v>0</v>
      </c>
      <c r="W81" s="6">
        <f>IF(W$2=Calculation!$D$6,Data!Z81,0)</f>
        <v>0</v>
      </c>
      <c r="X81" s="6">
        <f>IF(X$2=Calculation!$D$6,Data!AA81,0)</f>
        <v>0</v>
      </c>
      <c r="Y81" s="6">
        <f>IF(Y$2=Calculation!$D$6,Data!AB81,0)</f>
        <v>0</v>
      </c>
      <c r="Z81" s="6">
        <f>IF(Z$2=Calculation!$D$6,Data!AC81,0)</f>
        <v>0</v>
      </c>
      <c r="AA81" s="6">
        <f>IF(AA$2=Calculation!$D$6,Data!AD81,0)</f>
        <v>0</v>
      </c>
      <c r="AB81" s="6">
        <f>IF(AB$2=Calculation!$D$6,Data!AE81,0)</f>
        <v>0</v>
      </c>
      <c r="AC81" s="6">
        <f>IF(AC$2=Calculation!$D$6,Data!AF81,0)</f>
        <v>0</v>
      </c>
      <c r="AD81" s="6">
        <f>IF(AD$2=Calculation!$D$6,Data!AG81,0)</f>
        <v>0</v>
      </c>
      <c r="AE81" s="6">
        <f>IF(AE$2=Calculation!$D$6,Data!AH81,0)</f>
        <v>0</v>
      </c>
      <c r="AF81" s="6">
        <f>IF(AF$2=Calculation!$D$6,Data!AI81,0)</f>
        <v>0</v>
      </c>
      <c r="AG81" s="8">
        <f t="shared" si="11"/>
        <v>0</v>
      </c>
      <c r="AH81" s="31">
        <f>IF(AH$2=Calculation!$E$6,0,0)</f>
        <v>0</v>
      </c>
      <c r="AI81" s="6">
        <f>IF(AI$2=Calculation!$E$6,Data!AJ81,0)</f>
        <v>0</v>
      </c>
      <c r="AJ81" s="6">
        <f>IF(AJ$2=Calculation!$E$6,Data!AK81,0)</f>
        <v>1.0300228310502284</v>
      </c>
      <c r="AK81" s="6">
        <f>IF(AK$2=Calculation!$E$6,Data!AL81,0)</f>
        <v>0</v>
      </c>
      <c r="AL81" s="6">
        <f>IF(AL$2=Calculation!$E$6,Data!AM81,0)</f>
        <v>0</v>
      </c>
      <c r="AM81" s="6">
        <f>IF(AM$2=Calculation!$E$6,Data!AN81,0)</f>
        <v>0</v>
      </c>
      <c r="AN81" s="6">
        <f>IF(AN$2=Calculation!$E$6,Data!AO81,0)</f>
        <v>0</v>
      </c>
      <c r="AO81" s="6">
        <f>IF(AO$2=Calculation!$E$6,Data!AP81,0)</f>
        <v>0</v>
      </c>
      <c r="AP81" s="8">
        <f t="shared" si="12"/>
        <v>1.0300228310502284</v>
      </c>
      <c r="AQ81" s="31">
        <f>IF(AQ$2=Calculation!$F$6,0,0)</f>
        <v>0</v>
      </c>
      <c r="AR81" s="6">
        <f>IF(AR$2=Calculation!$F$6,Data!AQ81,0)</f>
        <v>0</v>
      </c>
      <c r="AS81" s="6">
        <f>IF(AS$2=Calculation!$F$6,Data!AR81,0)</f>
        <v>0.747716894977169</v>
      </c>
      <c r="AT81" s="6">
        <f>IF(AT$2=Calculation!$F$6,Data!AS81,0)</f>
        <v>0</v>
      </c>
      <c r="AU81" s="6">
        <f>IF(AU$2=Calculation!$F$6,Data!AT81,0)</f>
        <v>0</v>
      </c>
      <c r="AV81" s="6">
        <f>IF(AV$2=Calculation!$F$6,Data!AU81,0)</f>
        <v>0</v>
      </c>
      <c r="AW81" s="6">
        <f>IF(AW$2=Calculation!$F$6,Data!AV81,0)</f>
        <v>0</v>
      </c>
      <c r="AX81" s="6">
        <f>IF(AX$2=Calculation!$F$6,Data!AW81,0)</f>
        <v>0</v>
      </c>
      <c r="AY81" s="8">
        <f t="shared" si="13"/>
        <v>0.747716894977169</v>
      </c>
      <c r="AZ81" s="31">
        <f>IF(AZ$2=Calculation!$G$6,0,0)</f>
        <v>0</v>
      </c>
      <c r="BA81" s="6">
        <f>IF(BA$2=Calculation!$G$6,Data!AX81,0)</f>
        <v>0</v>
      </c>
      <c r="BB81" s="6">
        <f>IF(BB$2=Calculation!$G$6,Data!AY81,0)</f>
        <v>2.572945205479452</v>
      </c>
      <c r="BC81" s="6">
        <f>IF(BC$2=Calculation!$G$6,Data!AZ81,0)</f>
        <v>0</v>
      </c>
      <c r="BD81" s="6">
        <f>IF(BD$2=Calculation!$G$6,Data!BA81,0)</f>
        <v>0</v>
      </c>
      <c r="BE81" s="6">
        <f>IF(BE$2=Calculation!$G$6,Data!BB81,0)</f>
        <v>0</v>
      </c>
      <c r="BF81" s="6">
        <f>IF(BF$2=Calculation!$G$6,Data!BC81,0)</f>
        <v>0</v>
      </c>
      <c r="BG81" s="6">
        <f>IF(BG$2=Calculation!$G$6,Data!BD81,0)</f>
        <v>0</v>
      </c>
      <c r="BH81" s="8">
        <f t="shared" si="14"/>
        <v>2.572945205479452</v>
      </c>
      <c r="BI81" s="119">
        <f>IF(Calculation!$H$6="Yes",Data!BE81,0)</f>
        <v>0</v>
      </c>
      <c r="BJ81" s="31">
        <f>IF(BJ$2=Calculation!$L$4,0,0)</f>
        <v>0</v>
      </c>
      <c r="BK81" s="6">
        <f>IF(BK$2=Calculation!$L$4,Data!BV81,0)</f>
        <v>0</v>
      </c>
      <c r="BL81" s="6">
        <f>IF(BL$2=Calculation!$L$4,Data!BW81,0)</f>
        <v>0.10350000000000001</v>
      </c>
      <c r="BM81" s="6">
        <f>IF(BM$2=Calculation!$L$4,Data!BX81,0)</f>
        <v>0</v>
      </c>
      <c r="BN81" s="6">
        <f>IF(BN$2=Calculation!$L$4,Data!BY81,0)</f>
        <v>0</v>
      </c>
      <c r="BO81" s="22">
        <f t="shared" si="15"/>
        <v>0.10350000000000001</v>
      </c>
      <c r="BP81" s="25">
        <f>IF(Calculation!$J$6='Reference Data'!BP$2,Data!C81,0)</f>
        <v>0</v>
      </c>
      <c r="BQ81" s="25">
        <f>IF(Calculation!$J$6='Reference Data'!BQ$2,Data!D81,0)</f>
        <v>0</v>
      </c>
      <c r="BR81" s="25">
        <f>IF(Calculation!$J$6='Reference Data'!BR$2,Data!E81,0)</f>
        <v>0</v>
      </c>
      <c r="BS81" s="25">
        <f>IF(Calculation!$J$6='Reference Data'!BS$2,Data!F81,0)</f>
        <v>86.038</v>
      </c>
      <c r="BT81" s="121">
        <f t="shared" si="9"/>
        <v>86.038</v>
      </c>
      <c r="BU81" s="124">
        <f>IF(Calculation!$L$6="Yes",'Reference Data'!BO81*Calculation!$L$5,0)</f>
        <v>0.051750000000000004</v>
      </c>
      <c r="BV81" s="124">
        <f>IF(Calculation!$M$6="Yes",IF((Calculation!I85-'Reference Data'!BT81)&gt;0,(Calculation!I85-'Reference Data'!BT81)*Calculation!$M$5,0),0)</f>
        <v>2.715390639269401</v>
      </c>
      <c r="BW81" s="97">
        <f>IF(Calculation!$K$6="Yes",IF((Calculation!I85)&lt;Calculation!J85,(Calculation!I85-Calculation!J85)*Calculation!$K$5,0),0)</f>
        <v>0</v>
      </c>
      <c r="BX81" s="127">
        <f>IF(Calculation!$N$5='Reference Data'!$BX$2,'Scaling Calculation'!D84,0)</f>
        <v>0</v>
      </c>
      <c r="BY81" s="3">
        <f>IF(Calculation!$N$5='Reference Data'!$BY$2,'Scaling Calculation'!H84,0)</f>
        <v>0</v>
      </c>
      <c r="BZ81" s="22">
        <f>IF(Calculation!$N$6="Yes",SUM('Reference Data'!BX81:BY81),0)</f>
        <v>0</v>
      </c>
      <c r="CA81" s="25"/>
      <c r="CB81" s="25"/>
      <c r="CC81" s="25"/>
      <c r="CD81" s="25"/>
      <c r="CE81" s="25"/>
      <c r="CF81" s="25"/>
      <c r="CG81" s="25"/>
      <c r="CH81" s="25"/>
      <c r="CI81" s="25"/>
      <c r="CJ81" s="25"/>
      <c r="CK81" s="25"/>
      <c r="CL81" s="25"/>
      <c r="CM81" s="25"/>
      <c r="CN81" s="25"/>
      <c r="CO81" s="25"/>
      <c r="CP81" s="25"/>
      <c r="CQ81" s="25" t="e">
        <f>IF(Calculation!#REF!='Reference Data'!CQ$2,Data!G81,0)</f>
        <v>#REF!</v>
      </c>
      <c r="CR81" s="25" t="e">
        <f>IF(Calculation!#REF!='Reference Data'!CR$2,Data!H81,0)</f>
        <v>#REF!</v>
      </c>
      <c r="CS81" s="25" t="e">
        <f>IF(Calculation!#REF!='Reference Data'!CS$2,Data!I81,0)</f>
        <v>#REF!</v>
      </c>
      <c r="CT81" s="25" t="e">
        <f>IF(Calculation!#REF!='Reference Data'!CT$2,Data!J81,0)</f>
        <v>#REF!</v>
      </c>
      <c r="CU81" s="25" t="e">
        <f>IF(Calculation!#REF!='Reference Data'!CU$2,Data!K81,0)</f>
        <v>#REF!</v>
      </c>
      <c r="CV81" s="25" t="e">
        <f>IF(Calculation!#REF!='Reference Data'!CV$2,Data!L81,0)</f>
        <v>#REF!</v>
      </c>
      <c r="CW81" s="25" t="e">
        <f>IF(Calculation!#REF!='Reference Data'!CW$2,Data!M81,0)</f>
        <v>#REF!</v>
      </c>
      <c r="CX81" s="25" t="e">
        <f>IF(Calculation!#REF!='Reference Data'!CX$2,Data!N81,0)</f>
        <v>#REF!</v>
      </c>
      <c r="CY81" s="25" t="e">
        <f>IF(Calculation!#REF!='Reference Data'!CY$2,Data!O81,0)</f>
        <v>#REF!</v>
      </c>
      <c r="CZ81" s="25" t="e">
        <f>IF(Calculation!#REF!='Reference Data'!CZ$2,Data!P81,0)</f>
        <v>#REF!</v>
      </c>
      <c r="DA81" s="25" t="e">
        <f>IF(Calculation!#REF!='Reference Data'!DA$2,Data!Q81,0)</f>
        <v>#REF!</v>
      </c>
      <c r="DB81" s="25" t="e">
        <f>IF(Calculation!#REF!='Reference Data'!DB$2,Data!R81,0)</f>
        <v>#REF!</v>
      </c>
      <c r="DC81" s="25" t="e">
        <f>IF(Calculation!#REF!='Reference Data'!DC$2,Data!S81,0)</f>
        <v>#REF!</v>
      </c>
      <c r="DD81" s="25" t="e">
        <f>IF(Calculation!#REF!='Reference Data'!DD$2,Data!T81,0)</f>
        <v>#REF!</v>
      </c>
      <c r="DE81" s="25" t="e">
        <f>IF(Calculation!#REF!='Reference Data'!DE$2,Data!U81,0)</f>
        <v>#REF!</v>
      </c>
      <c r="DF81" s="30" t="e">
        <f t="shared" si="16"/>
        <v>#REF!</v>
      </c>
    </row>
    <row r="82" spans="1:110" ht="15">
      <c r="A82" s="15">
        <v>10246</v>
      </c>
      <c r="B82" s="48" t="s">
        <v>89</v>
      </c>
      <c r="C82" s="24">
        <f>IF(Calculation!$C$6='Reference Data'!C$2,Data!G82,0)</f>
        <v>0</v>
      </c>
      <c r="D82" s="25">
        <f>IF(Calculation!$C$6='Reference Data'!D$2,Data!H82,0)</f>
        <v>0</v>
      </c>
      <c r="E82" s="25">
        <f>IF(Calculation!$C$6='Reference Data'!E$2,Data!I82,0)</f>
        <v>9.385067579908675</v>
      </c>
      <c r="F82" s="25">
        <f>IF(Calculation!$C$6='Reference Data'!F$2,Data!J82,0)</f>
        <v>0</v>
      </c>
      <c r="G82" s="25">
        <f>IF(Calculation!$C$6='Reference Data'!G$2,Data!K82,0)</f>
        <v>0</v>
      </c>
      <c r="H82" s="25">
        <f>IF(Calculation!$C$6='Reference Data'!H$2,Data!L82,0)</f>
        <v>0</v>
      </c>
      <c r="I82" s="25">
        <f>IF(Calculation!$C$6='Reference Data'!I$2,Data!M82,0)</f>
        <v>0</v>
      </c>
      <c r="J82" s="25">
        <f>IF(Calculation!$C$6='Reference Data'!J$2,Data!N82,0)</f>
        <v>0</v>
      </c>
      <c r="K82" s="25">
        <f>IF(Calculation!$C$6='Reference Data'!K$2,Data!O82,0)</f>
        <v>0</v>
      </c>
      <c r="L82" s="25">
        <f>IF(Calculation!$C$6='Reference Data'!L$2,Data!P82,0)</f>
        <v>0</v>
      </c>
      <c r="M82" s="25">
        <f>IF(Calculation!$C$6='Reference Data'!M$2,Data!Q82,0)</f>
        <v>0</v>
      </c>
      <c r="N82" s="25">
        <f>IF(Calculation!$C$6='Reference Data'!N$2,Data!R82,0)</f>
        <v>0</v>
      </c>
      <c r="O82" s="25">
        <f>IF(Calculation!$C$6='Reference Data'!O$2,Data!S82,0)</f>
        <v>0</v>
      </c>
      <c r="P82" s="25">
        <f>IF(Calculation!$C$6='Reference Data'!P$2,Data!T82,0)</f>
        <v>0</v>
      </c>
      <c r="Q82" s="25">
        <f>IF(Calculation!$C$6='Reference Data'!Q$2,Data!U82,0)</f>
        <v>0</v>
      </c>
      <c r="R82" s="30">
        <f t="shared" si="10"/>
        <v>9.385067579908675</v>
      </c>
      <c r="S82" s="31">
        <f>IF(S$2=Calculation!$D$6,Data!V82,0)</f>
        <v>0</v>
      </c>
      <c r="T82" s="6">
        <f>IF(T$2=Calculation!$D$6,Data!W82,0)</f>
        <v>0</v>
      </c>
      <c r="U82" s="6">
        <f>IF(U$2=Calculation!$D$6,Data!X82,0)</f>
        <v>0</v>
      </c>
      <c r="V82" s="6">
        <f>IF(V$2=Calculation!$D$6,Data!Y82,0)</f>
        <v>0</v>
      </c>
      <c r="W82" s="6">
        <f>IF(W$2=Calculation!$D$6,Data!Z82,0)</f>
        <v>0</v>
      </c>
      <c r="X82" s="6">
        <f>IF(X$2=Calculation!$D$6,Data!AA82,0)</f>
        <v>0</v>
      </c>
      <c r="Y82" s="6">
        <f>IF(Y$2=Calculation!$D$6,Data!AB82,0)</f>
        <v>0</v>
      </c>
      <c r="Z82" s="6">
        <f>IF(Z$2=Calculation!$D$6,Data!AC82,0)</f>
        <v>0</v>
      </c>
      <c r="AA82" s="6">
        <f>IF(AA$2=Calculation!$D$6,Data!AD82,0)</f>
        <v>0</v>
      </c>
      <c r="AB82" s="6">
        <f>IF(AB$2=Calculation!$D$6,Data!AE82,0)</f>
        <v>0</v>
      </c>
      <c r="AC82" s="6">
        <f>IF(AC$2=Calculation!$D$6,Data!AF82,0)</f>
        <v>0</v>
      </c>
      <c r="AD82" s="6">
        <f>IF(AD$2=Calculation!$D$6,Data!AG82,0)</f>
        <v>0</v>
      </c>
      <c r="AE82" s="6">
        <f>IF(AE$2=Calculation!$D$6,Data!AH82,0)</f>
        <v>0</v>
      </c>
      <c r="AF82" s="6">
        <f>IF(AF$2=Calculation!$D$6,Data!AI82,0)</f>
        <v>0</v>
      </c>
      <c r="AG82" s="8">
        <f t="shared" si="11"/>
        <v>0</v>
      </c>
      <c r="AH82" s="31">
        <f>IF(AH$2=Calculation!$E$6,0,0)</f>
        <v>0</v>
      </c>
      <c r="AI82" s="6">
        <f>IF(AI$2=Calculation!$E$6,Data!AJ82,0)</f>
        <v>0</v>
      </c>
      <c r="AJ82" s="6">
        <f>IF(AJ$2=Calculation!$E$6,Data!AK82,0)</f>
        <v>0.5418949771689497</v>
      </c>
      <c r="AK82" s="6">
        <f>IF(AK$2=Calculation!$E$6,Data!AL82,0)</f>
        <v>0</v>
      </c>
      <c r="AL82" s="6">
        <f>IF(AL$2=Calculation!$E$6,Data!AM82,0)</f>
        <v>0</v>
      </c>
      <c r="AM82" s="6">
        <f>IF(AM$2=Calculation!$E$6,Data!AN82,0)</f>
        <v>0</v>
      </c>
      <c r="AN82" s="6">
        <f>IF(AN$2=Calculation!$E$6,Data!AO82,0)</f>
        <v>0</v>
      </c>
      <c r="AO82" s="6">
        <f>IF(AO$2=Calculation!$E$6,Data!AP82,0)</f>
        <v>0</v>
      </c>
      <c r="AP82" s="8">
        <f t="shared" si="12"/>
        <v>0.5418949771689497</v>
      </c>
      <c r="AQ82" s="31">
        <f>IF(AQ$2=Calculation!$F$6,0,0)</f>
        <v>0</v>
      </c>
      <c r="AR82" s="6">
        <f>IF(AR$2=Calculation!$F$6,Data!AQ82,0)</f>
        <v>0</v>
      </c>
      <c r="AS82" s="6">
        <f>IF(AS$2=Calculation!$F$6,Data!AR82,0)</f>
        <v>0</v>
      </c>
      <c r="AT82" s="6">
        <f>IF(AT$2=Calculation!$F$6,Data!AS82,0)</f>
        <v>0</v>
      </c>
      <c r="AU82" s="6">
        <f>IF(AU$2=Calculation!$F$6,Data!AT82,0)</f>
        <v>0</v>
      </c>
      <c r="AV82" s="6">
        <f>IF(AV$2=Calculation!$F$6,Data!AU82,0)</f>
        <v>0</v>
      </c>
      <c r="AW82" s="6">
        <f>IF(AW$2=Calculation!$F$6,Data!AV82,0)</f>
        <v>0</v>
      </c>
      <c r="AX82" s="6">
        <f>IF(AX$2=Calculation!$F$6,Data!AW82,0)</f>
        <v>0</v>
      </c>
      <c r="AY82" s="8">
        <f t="shared" si="13"/>
        <v>0</v>
      </c>
      <c r="AZ82" s="31">
        <f>IF(AZ$2=Calculation!$G$6,0,0)</f>
        <v>0</v>
      </c>
      <c r="BA82" s="6">
        <f>IF(BA$2=Calculation!$G$6,Data!AX82,0)</f>
        <v>0</v>
      </c>
      <c r="BB82" s="6">
        <f>IF(BB$2=Calculation!$G$6,Data!AY82,0)</f>
        <v>0</v>
      </c>
      <c r="BC82" s="6">
        <f>IF(BC$2=Calculation!$G$6,Data!AZ82,0)</f>
        <v>0</v>
      </c>
      <c r="BD82" s="6">
        <f>IF(BD$2=Calculation!$G$6,Data!BA82,0)</f>
        <v>0</v>
      </c>
      <c r="BE82" s="6">
        <f>IF(BE$2=Calculation!$G$6,Data!BB82,0)</f>
        <v>0</v>
      </c>
      <c r="BF82" s="6">
        <f>IF(BF$2=Calculation!$G$6,Data!BC82,0)</f>
        <v>0</v>
      </c>
      <c r="BG82" s="6">
        <f>IF(BG$2=Calculation!$G$6,Data!BD82,0)</f>
        <v>0</v>
      </c>
      <c r="BH82" s="8">
        <f t="shared" si="14"/>
        <v>0</v>
      </c>
      <c r="BI82" s="119">
        <f>IF(Calculation!$H$6="Yes",Data!BE82,0)</f>
        <v>0</v>
      </c>
      <c r="BJ82" s="31">
        <f>IF(BJ$2=Calculation!$L$4,0,0)</f>
        <v>0</v>
      </c>
      <c r="BK82" s="6">
        <f>IF(BK$2=Calculation!$L$4,Data!BV82,0)</f>
        <v>0</v>
      </c>
      <c r="BL82" s="6">
        <f>IF(BL$2=Calculation!$L$4,Data!BW82,0)</f>
        <v>0</v>
      </c>
      <c r="BM82" s="6">
        <f>IF(BM$2=Calculation!$L$4,Data!BX82,0)</f>
        <v>0</v>
      </c>
      <c r="BN82" s="6">
        <f>IF(BN$2=Calculation!$L$4,Data!BY82,0)</f>
        <v>0</v>
      </c>
      <c r="BO82" s="22">
        <f t="shared" si="15"/>
        <v>0</v>
      </c>
      <c r="BP82" s="25">
        <f>IF(Calculation!$J$6='Reference Data'!BP$2,Data!C82,0)</f>
        <v>0</v>
      </c>
      <c r="BQ82" s="25">
        <f>IF(Calculation!$J$6='Reference Data'!BQ$2,Data!D82,0)</f>
        <v>0</v>
      </c>
      <c r="BR82" s="25">
        <f>IF(Calculation!$J$6='Reference Data'!BR$2,Data!E82,0)</f>
        <v>0</v>
      </c>
      <c r="BS82" s="25">
        <f>IF(Calculation!$J$6='Reference Data'!BS$2,Data!F82,0)</f>
        <v>8.987</v>
      </c>
      <c r="BT82" s="121">
        <f t="shared" si="9"/>
        <v>8.987</v>
      </c>
      <c r="BU82" s="124">
        <f>IF(Calculation!$L$6="Yes",'Reference Data'!BO82*Calculation!$L$5,0)</f>
        <v>0</v>
      </c>
      <c r="BV82" s="124">
        <f>IF(Calculation!$M$6="Yes",IF((Calculation!I86-'Reference Data'!BT82)&gt;0,(Calculation!I86-'Reference Data'!BT82)*Calculation!$M$5,0),0)</f>
        <v>0</v>
      </c>
      <c r="BW82" s="97">
        <f>IF(Calculation!$K$6="Yes",IF((Calculation!I86)&lt;Calculation!J86,(Calculation!I86-Calculation!J86)*Calculation!$K$5,0),0)</f>
        <v>-0.14382739726027438</v>
      </c>
      <c r="BX82" s="127">
        <f>IF(Calculation!$N$5='Reference Data'!$BX$2,'Scaling Calculation'!D85,0)</f>
        <v>0</v>
      </c>
      <c r="BY82" s="3">
        <f>IF(Calculation!$N$5='Reference Data'!$BY$2,'Scaling Calculation'!H85,0)</f>
        <v>0</v>
      </c>
      <c r="BZ82" s="22">
        <f>IF(Calculation!$N$6="Yes",SUM('Reference Data'!BX82:BY82),0)</f>
        <v>0</v>
      </c>
      <c r="CA82" s="25"/>
      <c r="CB82" s="25"/>
      <c r="CC82" s="25"/>
      <c r="CD82" s="25"/>
      <c r="CE82" s="25"/>
      <c r="CF82" s="25"/>
      <c r="CG82" s="25"/>
      <c r="CH82" s="25"/>
      <c r="CI82" s="25"/>
      <c r="CJ82" s="25"/>
      <c r="CK82" s="25"/>
      <c r="CL82" s="25"/>
      <c r="CM82" s="25"/>
      <c r="CN82" s="25"/>
      <c r="CO82" s="25"/>
      <c r="CP82" s="25"/>
      <c r="CQ82" s="25" t="e">
        <f>IF(Calculation!#REF!='Reference Data'!CQ$2,Data!G82,0)</f>
        <v>#REF!</v>
      </c>
      <c r="CR82" s="25" t="e">
        <f>IF(Calculation!#REF!='Reference Data'!CR$2,Data!H82,0)</f>
        <v>#REF!</v>
      </c>
      <c r="CS82" s="25" t="e">
        <f>IF(Calculation!#REF!='Reference Data'!CS$2,Data!I82,0)</f>
        <v>#REF!</v>
      </c>
      <c r="CT82" s="25" t="e">
        <f>IF(Calculation!#REF!='Reference Data'!CT$2,Data!J82,0)</f>
        <v>#REF!</v>
      </c>
      <c r="CU82" s="25" t="e">
        <f>IF(Calculation!#REF!='Reference Data'!CU$2,Data!K82,0)</f>
        <v>#REF!</v>
      </c>
      <c r="CV82" s="25" t="e">
        <f>IF(Calculation!#REF!='Reference Data'!CV$2,Data!L82,0)</f>
        <v>#REF!</v>
      </c>
      <c r="CW82" s="25" t="e">
        <f>IF(Calculation!#REF!='Reference Data'!CW$2,Data!M82,0)</f>
        <v>#REF!</v>
      </c>
      <c r="CX82" s="25" t="e">
        <f>IF(Calculation!#REF!='Reference Data'!CX$2,Data!N82,0)</f>
        <v>#REF!</v>
      </c>
      <c r="CY82" s="25" t="e">
        <f>IF(Calculation!#REF!='Reference Data'!CY$2,Data!O82,0)</f>
        <v>#REF!</v>
      </c>
      <c r="CZ82" s="25" t="e">
        <f>IF(Calculation!#REF!='Reference Data'!CZ$2,Data!P82,0)</f>
        <v>#REF!</v>
      </c>
      <c r="DA82" s="25" t="e">
        <f>IF(Calculation!#REF!='Reference Data'!DA$2,Data!Q82,0)</f>
        <v>#REF!</v>
      </c>
      <c r="DB82" s="25" t="e">
        <f>IF(Calculation!#REF!='Reference Data'!DB$2,Data!R82,0)</f>
        <v>#REF!</v>
      </c>
      <c r="DC82" s="25" t="e">
        <f>IF(Calculation!#REF!='Reference Data'!DC$2,Data!S82,0)</f>
        <v>#REF!</v>
      </c>
      <c r="DD82" s="25" t="e">
        <f>IF(Calculation!#REF!='Reference Data'!DD$2,Data!T82,0)</f>
        <v>#REF!</v>
      </c>
      <c r="DE82" s="25" t="e">
        <f>IF(Calculation!#REF!='Reference Data'!DE$2,Data!U82,0)</f>
        <v>#REF!</v>
      </c>
      <c r="DF82" s="30" t="e">
        <f t="shared" si="16"/>
        <v>#REF!</v>
      </c>
    </row>
    <row r="83" spans="1:110" ht="15">
      <c r="A83" s="15">
        <v>10247</v>
      </c>
      <c r="B83" s="48" t="s">
        <v>90</v>
      </c>
      <c r="C83" s="24">
        <f>IF(Calculation!$C$6='Reference Data'!C$2,Data!G83,0)</f>
        <v>0</v>
      </c>
      <c r="D83" s="25">
        <f>IF(Calculation!$C$6='Reference Data'!D$2,Data!H83,0)</f>
        <v>0</v>
      </c>
      <c r="E83" s="25">
        <f>IF(Calculation!$C$6='Reference Data'!E$2,Data!I83,0)</f>
        <v>80.28731107305937</v>
      </c>
      <c r="F83" s="25">
        <f>IF(Calculation!$C$6='Reference Data'!F$2,Data!J83,0)</f>
        <v>0</v>
      </c>
      <c r="G83" s="25">
        <f>IF(Calculation!$C$6='Reference Data'!G$2,Data!K83,0)</f>
        <v>0</v>
      </c>
      <c r="H83" s="25">
        <f>IF(Calculation!$C$6='Reference Data'!H$2,Data!L83,0)</f>
        <v>0</v>
      </c>
      <c r="I83" s="25">
        <f>IF(Calculation!$C$6='Reference Data'!I$2,Data!M83,0)</f>
        <v>0</v>
      </c>
      <c r="J83" s="25">
        <f>IF(Calculation!$C$6='Reference Data'!J$2,Data!N83,0)</f>
        <v>0</v>
      </c>
      <c r="K83" s="25">
        <f>IF(Calculation!$C$6='Reference Data'!K$2,Data!O83,0)</f>
        <v>0</v>
      </c>
      <c r="L83" s="25">
        <f>IF(Calculation!$C$6='Reference Data'!L$2,Data!P83,0)</f>
        <v>0</v>
      </c>
      <c r="M83" s="25">
        <f>IF(Calculation!$C$6='Reference Data'!M$2,Data!Q83,0)</f>
        <v>0</v>
      </c>
      <c r="N83" s="25">
        <f>IF(Calculation!$C$6='Reference Data'!N$2,Data!R83,0)</f>
        <v>0</v>
      </c>
      <c r="O83" s="25">
        <f>IF(Calculation!$C$6='Reference Data'!O$2,Data!S83,0)</f>
        <v>0</v>
      </c>
      <c r="P83" s="25">
        <f>IF(Calculation!$C$6='Reference Data'!P$2,Data!T83,0)</f>
        <v>0</v>
      </c>
      <c r="Q83" s="25">
        <f>IF(Calculation!$C$6='Reference Data'!Q$2,Data!U83,0)</f>
        <v>0</v>
      </c>
      <c r="R83" s="30">
        <f t="shared" si="10"/>
        <v>80.28731107305937</v>
      </c>
      <c r="S83" s="31">
        <f>IF(S$2=Calculation!$D$6,Data!V83,0)</f>
        <v>0</v>
      </c>
      <c r="T83" s="6">
        <f>IF(T$2=Calculation!$D$6,Data!W83,0)</f>
        <v>0</v>
      </c>
      <c r="U83" s="6">
        <f>IF(U$2=Calculation!$D$6,Data!X83,0)</f>
        <v>0</v>
      </c>
      <c r="V83" s="6">
        <f>IF(V$2=Calculation!$D$6,Data!Y83,0)</f>
        <v>0</v>
      </c>
      <c r="W83" s="6">
        <f>IF(W$2=Calculation!$D$6,Data!Z83,0)</f>
        <v>0</v>
      </c>
      <c r="X83" s="6">
        <f>IF(X$2=Calculation!$D$6,Data!AA83,0)</f>
        <v>0</v>
      </c>
      <c r="Y83" s="6">
        <f>IF(Y$2=Calculation!$D$6,Data!AB83,0)</f>
        <v>0</v>
      </c>
      <c r="Z83" s="6">
        <f>IF(Z$2=Calculation!$D$6,Data!AC83,0)</f>
        <v>0</v>
      </c>
      <c r="AA83" s="6">
        <f>IF(AA$2=Calculation!$D$6,Data!AD83,0)</f>
        <v>0</v>
      </c>
      <c r="AB83" s="6">
        <f>IF(AB$2=Calculation!$D$6,Data!AE83,0)</f>
        <v>0</v>
      </c>
      <c r="AC83" s="6">
        <f>IF(AC$2=Calculation!$D$6,Data!AF83,0)</f>
        <v>0</v>
      </c>
      <c r="AD83" s="6">
        <f>IF(AD$2=Calculation!$D$6,Data!AG83,0)</f>
        <v>0</v>
      </c>
      <c r="AE83" s="6">
        <f>IF(AE$2=Calculation!$D$6,Data!AH83,0)</f>
        <v>0</v>
      </c>
      <c r="AF83" s="6">
        <f>IF(AF$2=Calculation!$D$6,Data!AI83,0)</f>
        <v>0</v>
      </c>
      <c r="AG83" s="8">
        <f t="shared" si="11"/>
        <v>0</v>
      </c>
      <c r="AH83" s="31">
        <f>IF(AH$2=Calculation!$E$6,0,0)</f>
        <v>0</v>
      </c>
      <c r="AI83" s="6">
        <f>IF(AI$2=Calculation!$E$6,Data!AJ83,0)</f>
        <v>0</v>
      </c>
      <c r="AJ83" s="6">
        <f>IF(AJ$2=Calculation!$E$6,Data!AK83,0)</f>
        <v>0.6562785388127854</v>
      </c>
      <c r="AK83" s="6">
        <f>IF(AK$2=Calculation!$E$6,Data!AL83,0)</f>
        <v>0</v>
      </c>
      <c r="AL83" s="6">
        <f>IF(AL$2=Calculation!$E$6,Data!AM83,0)</f>
        <v>0</v>
      </c>
      <c r="AM83" s="6">
        <f>IF(AM$2=Calculation!$E$6,Data!AN83,0)</f>
        <v>0</v>
      </c>
      <c r="AN83" s="6">
        <f>IF(AN$2=Calculation!$E$6,Data!AO83,0)</f>
        <v>0</v>
      </c>
      <c r="AO83" s="6">
        <f>IF(AO$2=Calculation!$E$6,Data!AP83,0)</f>
        <v>0</v>
      </c>
      <c r="AP83" s="8">
        <f t="shared" si="12"/>
        <v>0.6562785388127854</v>
      </c>
      <c r="AQ83" s="31">
        <f>IF(AQ$2=Calculation!$F$6,0,0)</f>
        <v>0</v>
      </c>
      <c r="AR83" s="6">
        <f>IF(AR$2=Calculation!$F$6,Data!AQ83,0)</f>
        <v>0</v>
      </c>
      <c r="AS83" s="6">
        <f>IF(AS$2=Calculation!$F$6,Data!AR83,0)</f>
        <v>0</v>
      </c>
      <c r="AT83" s="6">
        <f>IF(AT$2=Calculation!$F$6,Data!AS83,0)</f>
        <v>0</v>
      </c>
      <c r="AU83" s="6">
        <f>IF(AU$2=Calculation!$F$6,Data!AT83,0)</f>
        <v>0</v>
      </c>
      <c r="AV83" s="6">
        <f>IF(AV$2=Calculation!$F$6,Data!AU83,0)</f>
        <v>0</v>
      </c>
      <c r="AW83" s="6">
        <f>IF(AW$2=Calculation!$F$6,Data!AV83,0)</f>
        <v>0</v>
      </c>
      <c r="AX83" s="6">
        <f>IF(AX$2=Calculation!$F$6,Data!AW83,0)</f>
        <v>0</v>
      </c>
      <c r="AY83" s="8">
        <f t="shared" si="13"/>
        <v>0</v>
      </c>
      <c r="AZ83" s="31">
        <f>IF(AZ$2=Calculation!$G$6,0,0)</f>
        <v>0</v>
      </c>
      <c r="BA83" s="6">
        <f>IF(BA$2=Calculation!$G$6,Data!AX83,0)</f>
        <v>0</v>
      </c>
      <c r="BB83" s="6">
        <f>IF(BB$2=Calculation!$G$6,Data!AY83,0)</f>
        <v>1.7284246575342466</v>
      </c>
      <c r="BC83" s="6">
        <f>IF(BC$2=Calculation!$G$6,Data!AZ83,0)</f>
        <v>0</v>
      </c>
      <c r="BD83" s="6">
        <f>IF(BD$2=Calculation!$G$6,Data!BA83,0)</f>
        <v>0</v>
      </c>
      <c r="BE83" s="6">
        <f>IF(BE$2=Calculation!$G$6,Data!BB83,0)</f>
        <v>0</v>
      </c>
      <c r="BF83" s="6">
        <f>IF(BF$2=Calculation!$G$6,Data!BC83,0)</f>
        <v>0</v>
      </c>
      <c r="BG83" s="6">
        <f>IF(BG$2=Calculation!$G$6,Data!BD83,0)</f>
        <v>0</v>
      </c>
      <c r="BH83" s="8">
        <f t="shared" si="14"/>
        <v>1.7284246575342466</v>
      </c>
      <c r="BI83" s="119">
        <f>IF(Calculation!$H$6="Yes",Data!BE83,0)</f>
        <v>0</v>
      </c>
      <c r="BJ83" s="31">
        <f>IF(BJ$2=Calculation!$L$4,0,0)</f>
        <v>0</v>
      </c>
      <c r="BK83" s="6">
        <f>IF(BK$2=Calculation!$L$4,Data!BV83,0)</f>
        <v>0</v>
      </c>
      <c r="BL83" s="6">
        <f>IF(BL$2=Calculation!$L$4,Data!BW83,0)</f>
        <v>0.513</v>
      </c>
      <c r="BM83" s="6">
        <f>IF(BM$2=Calculation!$L$4,Data!BX83,0)</f>
        <v>0</v>
      </c>
      <c r="BN83" s="6">
        <f>IF(BN$2=Calculation!$L$4,Data!BY83,0)</f>
        <v>0</v>
      </c>
      <c r="BO83" s="22">
        <f t="shared" si="15"/>
        <v>0.513</v>
      </c>
      <c r="BP83" s="25">
        <f>IF(Calculation!$J$6='Reference Data'!BP$2,Data!C83,0)</f>
        <v>0</v>
      </c>
      <c r="BQ83" s="25">
        <f>IF(Calculation!$J$6='Reference Data'!BQ$2,Data!D83,0)</f>
        <v>0</v>
      </c>
      <c r="BR83" s="25">
        <f>IF(Calculation!$J$6='Reference Data'!BR$2,Data!E83,0)</f>
        <v>0</v>
      </c>
      <c r="BS83" s="25">
        <f>IF(Calculation!$J$6='Reference Data'!BS$2,Data!F83,0)</f>
        <v>79.929</v>
      </c>
      <c r="BT83" s="121">
        <f t="shared" si="9"/>
        <v>79.929</v>
      </c>
      <c r="BU83" s="124">
        <f>IF(Calculation!$L$6="Yes",'Reference Data'!BO83*Calculation!$L$5,0)</f>
        <v>0.2565</v>
      </c>
      <c r="BV83" s="124">
        <f>IF(Calculation!$M$6="Yes",IF((Calculation!I87-'Reference Data'!BT83)&gt;0,(Calculation!I87-'Reference Data'!BT83)*Calculation!$M$5,0),0)</f>
        <v>0</v>
      </c>
      <c r="BW83" s="97">
        <f>IF(Calculation!$K$6="Yes",IF((Calculation!I87)&lt;Calculation!J87,(Calculation!I87-Calculation!J87)*Calculation!$K$5,0),0)</f>
        <v>-2.026392123287664</v>
      </c>
      <c r="BX83" s="127">
        <f>IF(Calculation!$N$5='Reference Data'!$BX$2,'Scaling Calculation'!D86,0)</f>
        <v>0</v>
      </c>
      <c r="BY83" s="3">
        <f>IF(Calculation!$N$5='Reference Data'!$BY$2,'Scaling Calculation'!H86,0)</f>
        <v>0</v>
      </c>
      <c r="BZ83" s="22">
        <f>IF(Calculation!$N$6="Yes",SUM('Reference Data'!BX83:BY83),0)</f>
        <v>0</v>
      </c>
      <c r="CA83" s="25"/>
      <c r="CB83" s="25"/>
      <c r="CC83" s="25"/>
      <c r="CD83" s="25"/>
      <c r="CE83" s="25"/>
      <c r="CF83" s="25"/>
      <c r="CG83" s="25"/>
      <c r="CH83" s="25"/>
      <c r="CI83" s="25"/>
      <c r="CJ83" s="25"/>
      <c r="CK83" s="25"/>
      <c r="CL83" s="25"/>
      <c r="CM83" s="25"/>
      <c r="CN83" s="25"/>
      <c r="CO83" s="25"/>
      <c r="CP83" s="25"/>
      <c r="CQ83" s="25" t="e">
        <f>IF(Calculation!#REF!='Reference Data'!CQ$2,Data!G83,0)</f>
        <v>#REF!</v>
      </c>
      <c r="CR83" s="25" t="e">
        <f>IF(Calculation!#REF!='Reference Data'!CR$2,Data!H83,0)</f>
        <v>#REF!</v>
      </c>
      <c r="CS83" s="25" t="e">
        <f>IF(Calculation!#REF!='Reference Data'!CS$2,Data!I83,0)</f>
        <v>#REF!</v>
      </c>
      <c r="CT83" s="25" t="e">
        <f>IF(Calculation!#REF!='Reference Data'!CT$2,Data!J83,0)</f>
        <v>#REF!</v>
      </c>
      <c r="CU83" s="25" t="e">
        <f>IF(Calculation!#REF!='Reference Data'!CU$2,Data!K83,0)</f>
        <v>#REF!</v>
      </c>
      <c r="CV83" s="25" t="e">
        <f>IF(Calculation!#REF!='Reference Data'!CV$2,Data!L83,0)</f>
        <v>#REF!</v>
      </c>
      <c r="CW83" s="25" t="e">
        <f>IF(Calculation!#REF!='Reference Data'!CW$2,Data!M83,0)</f>
        <v>#REF!</v>
      </c>
      <c r="CX83" s="25" t="e">
        <f>IF(Calculation!#REF!='Reference Data'!CX$2,Data!N83,0)</f>
        <v>#REF!</v>
      </c>
      <c r="CY83" s="25" t="e">
        <f>IF(Calculation!#REF!='Reference Data'!CY$2,Data!O83,0)</f>
        <v>#REF!</v>
      </c>
      <c r="CZ83" s="25" t="e">
        <f>IF(Calculation!#REF!='Reference Data'!CZ$2,Data!P83,0)</f>
        <v>#REF!</v>
      </c>
      <c r="DA83" s="25" t="e">
        <f>IF(Calculation!#REF!='Reference Data'!DA$2,Data!Q83,0)</f>
        <v>#REF!</v>
      </c>
      <c r="DB83" s="25" t="e">
        <f>IF(Calculation!#REF!='Reference Data'!DB$2,Data!R83,0)</f>
        <v>#REF!</v>
      </c>
      <c r="DC83" s="25" t="e">
        <f>IF(Calculation!#REF!='Reference Data'!DC$2,Data!S83,0)</f>
        <v>#REF!</v>
      </c>
      <c r="DD83" s="25" t="e">
        <f>IF(Calculation!#REF!='Reference Data'!DD$2,Data!T83,0)</f>
        <v>#REF!</v>
      </c>
      <c r="DE83" s="25" t="e">
        <f>IF(Calculation!#REF!='Reference Data'!DE$2,Data!U83,0)</f>
        <v>#REF!</v>
      </c>
      <c r="DF83" s="30" t="e">
        <f t="shared" si="16"/>
        <v>#REF!</v>
      </c>
    </row>
    <row r="84" spans="1:110" ht="15">
      <c r="A84" s="15">
        <v>10256</v>
      </c>
      <c r="B84" s="48" t="s">
        <v>91</v>
      </c>
      <c r="C84" s="24">
        <f>IF(Calculation!$C$6='Reference Data'!C$2,Data!G84,0)</f>
        <v>0</v>
      </c>
      <c r="D84" s="25">
        <f>IF(Calculation!$C$6='Reference Data'!D$2,Data!H84,0)</f>
        <v>0</v>
      </c>
      <c r="E84" s="25">
        <f>IF(Calculation!$C$6='Reference Data'!E$2,Data!I84,0)</f>
        <v>52.178222374429225</v>
      </c>
      <c r="F84" s="25">
        <f>IF(Calculation!$C$6='Reference Data'!F$2,Data!J84,0)</f>
        <v>0</v>
      </c>
      <c r="G84" s="25">
        <f>IF(Calculation!$C$6='Reference Data'!G$2,Data!K84,0)</f>
        <v>0</v>
      </c>
      <c r="H84" s="25">
        <f>IF(Calculation!$C$6='Reference Data'!H$2,Data!L84,0)</f>
        <v>0</v>
      </c>
      <c r="I84" s="25">
        <f>IF(Calculation!$C$6='Reference Data'!I$2,Data!M84,0)</f>
        <v>0</v>
      </c>
      <c r="J84" s="25">
        <f>IF(Calculation!$C$6='Reference Data'!J$2,Data!N84,0)</f>
        <v>0</v>
      </c>
      <c r="K84" s="25">
        <f>IF(Calculation!$C$6='Reference Data'!K$2,Data!O84,0)</f>
        <v>0</v>
      </c>
      <c r="L84" s="25">
        <f>IF(Calculation!$C$6='Reference Data'!L$2,Data!P84,0)</f>
        <v>0</v>
      </c>
      <c r="M84" s="25">
        <f>IF(Calculation!$C$6='Reference Data'!M$2,Data!Q84,0)</f>
        <v>0</v>
      </c>
      <c r="N84" s="25">
        <f>IF(Calculation!$C$6='Reference Data'!N$2,Data!R84,0)</f>
        <v>0</v>
      </c>
      <c r="O84" s="25">
        <f>IF(Calculation!$C$6='Reference Data'!O$2,Data!S84,0)</f>
        <v>0</v>
      </c>
      <c r="P84" s="25">
        <f>IF(Calculation!$C$6='Reference Data'!P$2,Data!T84,0)</f>
        <v>0</v>
      </c>
      <c r="Q84" s="25">
        <f>IF(Calculation!$C$6='Reference Data'!Q$2,Data!U84,0)</f>
        <v>0</v>
      </c>
      <c r="R84" s="30">
        <f t="shared" si="10"/>
        <v>52.178222374429225</v>
      </c>
      <c r="S84" s="31">
        <f>IF(S$2=Calculation!$D$6,Data!V84,0)</f>
        <v>0</v>
      </c>
      <c r="T84" s="6">
        <f>IF(T$2=Calculation!$D$6,Data!W84,0)</f>
        <v>0</v>
      </c>
      <c r="U84" s="6">
        <f>IF(U$2=Calculation!$D$6,Data!X84,0)</f>
        <v>0</v>
      </c>
      <c r="V84" s="6">
        <f>IF(V$2=Calculation!$D$6,Data!Y84,0)</f>
        <v>0</v>
      </c>
      <c r="W84" s="6">
        <f>IF(W$2=Calculation!$D$6,Data!Z84,0)</f>
        <v>0</v>
      </c>
      <c r="X84" s="6">
        <f>IF(X$2=Calculation!$D$6,Data!AA84,0)</f>
        <v>0</v>
      </c>
      <c r="Y84" s="6">
        <f>IF(Y$2=Calculation!$D$6,Data!AB84,0)</f>
        <v>0</v>
      </c>
      <c r="Z84" s="6">
        <f>IF(Z$2=Calculation!$D$6,Data!AC84,0)</f>
        <v>0</v>
      </c>
      <c r="AA84" s="6">
        <f>IF(AA$2=Calculation!$D$6,Data!AD84,0)</f>
        <v>0</v>
      </c>
      <c r="AB84" s="6">
        <f>IF(AB$2=Calculation!$D$6,Data!AE84,0)</f>
        <v>0</v>
      </c>
      <c r="AC84" s="6">
        <f>IF(AC$2=Calculation!$D$6,Data!AF84,0)</f>
        <v>0</v>
      </c>
      <c r="AD84" s="6">
        <f>IF(AD$2=Calculation!$D$6,Data!AG84,0)</f>
        <v>0</v>
      </c>
      <c r="AE84" s="6">
        <f>IF(AE$2=Calculation!$D$6,Data!AH84,0)</f>
        <v>0</v>
      </c>
      <c r="AF84" s="6">
        <f>IF(AF$2=Calculation!$D$6,Data!AI84,0)</f>
        <v>0</v>
      </c>
      <c r="AG84" s="8">
        <f t="shared" si="11"/>
        <v>0</v>
      </c>
      <c r="AH84" s="31">
        <f>IF(AH$2=Calculation!$E$6,0,0)</f>
        <v>0</v>
      </c>
      <c r="AI84" s="6">
        <f>IF(AI$2=Calculation!$E$6,Data!AJ84,0)</f>
        <v>0</v>
      </c>
      <c r="AJ84" s="6">
        <f>IF(AJ$2=Calculation!$E$6,Data!AK84,0)</f>
        <v>0</v>
      </c>
      <c r="AK84" s="6">
        <f>IF(AK$2=Calculation!$E$6,Data!AL84,0)</f>
        <v>0</v>
      </c>
      <c r="AL84" s="6">
        <f>IF(AL$2=Calculation!$E$6,Data!AM84,0)</f>
        <v>0</v>
      </c>
      <c r="AM84" s="6">
        <f>IF(AM$2=Calculation!$E$6,Data!AN84,0)</f>
        <v>0</v>
      </c>
      <c r="AN84" s="6">
        <f>IF(AN$2=Calculation!$E$6,Data!AO84,0)</f>
        <v>0</v>
      </c>
      <c r="AO84" s="6">
        <f>IF(AO$2=Calculation!$E$6,Data!AP84,0)</f>
        <v>0</v>
      </c>
      <c r="AP84" s="8">
        <f t="shared" si="12"/>
        <v>0</v>
      </c>
      <c r="AQ84" s="31">
        <f>IF(AQ$2=Calculation!$F$6,0,0)</f>
        <v>0</v>
      </c>
      <c r="AR84" s="6">
        <f>IF(AR$2=Calculation!$F$6,Data!AQ84,0)</f>
        <v>0</v>
      </c>
      <c r="AS84" s="6">
        <f>IF(AS$2=Calculation!$F$6,Data!AR84,0)</f>
        <v>0.5218036529680365</v>
      </c>
      <c r="AT84" s="6">
        <f>IF(AT$2=Calculation!$F$6,Data!AS84,0)</f>
        <v>0</v>
      </c>
      <c r="AU84" s="6">
        <f>IF(AU$2=Calculation!$F$6,Data!AT84,0)</f>
        <v>0</v>
      </c>
      <c r="AV84" s="6">
        <f>IF(AV$2=Calculation!$F$6,Data!AU84,0)</f>
        <v>0</v>
      </c>
      <c r="AW84" s="6">
        <f>IF(AW$2=Calculation!$F$6,Data!AV84,0)</f>
        <v>0</v>
      </c>
      <c r="AX84" s="6">
        <f>IF(AX$2=Calculation!$F$6,Data!AW84,0)</f>
        <v>0</v>
      </c>
      <c r="AY84" s="8">
        <f t="shared" si="13"/>
        <v>0.5218036529680365</v>
      </c>
      <c r="AZ84" s="31">
        <f>IF(AZ$2=Calculation!$G$6,0,0)</f>
        <v>0</v>
      </c>
      <c r="BA84" s="6">
        <f>IF(BA$2=Calculation!$G$6,Data!AX84,0)</f>
        <v>0</v>
      </c>
      <c r="BB84" s="6">
        <f>IF(BB$2=Calculation!$G$6,Data!AY84,0)</f>
        <v>0</v>
      </c>
      <c r="BC84" s="6">
        <f>IF(BC$2=Calculation!$G$6,Data!AZ84,0)</f>
        <v>0</v>
      </c>
      <c r="BD84" s="6">
        <f>IF(BD$2=Calculation!$G$6,Data!BA84,0)</f>
        <v>0</v>
      </c>
      <c r="BE84" s="6">
        <f>IF(BE$2=Calculation!$G$6,Data!BB84,0)</f>
        <v>0</v>
      </c>
      <c r="BF84" s="6">
        <f>IF(BF$2=Calculation!$G$6,Data!BC84,0)</f>
        <v>0</v>
      </c>
      <c r="BG84" s="6">
        <f>IF(BG$2=Calculation!$G$6,Data!BD84,0)</f>
        <v>0</v>
      </c>
      <c r="BH84" s="8">
        <f t="shared" si="14"/>
        <v>0</v>
      </c>
      <c r="BI84" s="119">
        <f>IF(Calculation!$H$6="Yes",Data!BE84,0)</f>
        <v>0</v>
      </c>
      <c r="BJ84" s="31">
        <f>IF(BJ$2=Calculation!$L$4,0,0)</f>
        <v>0</v>
      </c>
      <c r="BK84" s="6">
        <f>IF(BK$2=Calculation!$L$4,Data!BV84,0)</f>
        <v>0</v>
      </c>
      <c r="BL84" s="6">
        <f>IF(BL$2=Calculation!$L$4,Data!BW84,0)</f>
        <v>0</v>
      </c>
      <c r="BM84" s="6">
        <f>IF(BM$2=Calculation!$L$4,Data!BX84,0)</f>
        <v>0</v>
      </c>
      <c r="BN84" s="6">
        <f>IF(BN$2=Calculation!$L$4,Data!BY84,0)</f>
        <v>0</v>
      </c>
      <c r="BO84" s="22">
        <f t="shared" si="15"/>
        <v>0</v>
      </c>
      <c r="BP84" s="25">
        <f>IF(Calculation!$J$6='Reference Data'!BP$2,Data!C84,0)</f>
        <v>0</v>
      </c>
      <c r="BQ84" s="25">
        <f>IF(Calculation!$J$6='Reference Data'!BQ$2,Data!D84,0)</f>
        <v>0</v>
      </c>
      <c r="BR84" s="25">
        <f>IF(Calculation!$J$6='Reference Data'!BR$2,Data!E84,0)</f>
        <v>0</v>
      </c>
      <c r="BS84" s="25">
        <f>IF(Calculation!$J$6='Reference Data'!BS$2,Data!F84,0)</f>
        <v>46.746</v>
      </c>
      <c r="BT84" s="121">
        <f t="shared" si="9"/>
        <v>46.746</v>
      </c>
      <c r="BU84" s="124">
        <f>IF(Calculation!$L$6="Yes",'Reference Data'!BO84*Calculation!$L$5,0)</f>
        <v>0</v>
      </c>
      <c r="BV84" s="124">
        <f>IF(Calculation!$M$6="Yes",IF((Calculation!I88-'Reference Data'!BT84)&gt;0,(Calculation!I88-'Reference Data'!BT84)*Calculation!$M$5,0),0)</f>
        <v>1.227604680365296</v>
      </c>
      <c r="BW84" s="97">
        <f>IF(Calculation!$K$6="Yes",IF((Calculation!I88)&lt;Calculation!J88,(Calculation!I88-Calculation!J88)*Calculation!$K$5,0),0)</f>
        <v>0</v>
      </c>
      <c r="BX84" s="127">
        <f>IF(Calculation!$N$5='Reference Data'!$BX$2,'Scaling Calculation'!D87,0)</f>
        <v>0</v>
      </c>
      <c r="BY84" s="3">
        <f>IF(Calculation!$N$5='Reference Data'!$BY$2,'Scaling Calculation'!H87,0)</f>
        <v>0</v>
      </c>
      <c r="BZ84" s="22">
        <f>IF(Calculation!$N$6="Yes",SUM('Reference Data'!BX84:BY84),0)</f>
        <v>0</v>
      </c>
      <c r="CA84" s="25"/>
      <c r="CB84" s="25"/>
      <c r="CC84" s="25"/>
      <c r="CD84" s="25"/>
      <c r="CE84" s="25"/>
      <c r="CF84" s="25"/>
      <c r="CG84" s="25"/>
      <c r="CH84" s="25"/>
      <c r="CI84" s="25"/>
      <c r="CJ84" s="25"/>
      <c r="CK84" s="25"/>
      <c r="CL84" s="25"/>
      <c r="CM84" s="25"/>
      <c r="CN84" s="25"/>
      <c r="CO84" s="25"/>
      <c r="CP84" s="25"/>
      <c r="CQ84" s="25" t="e">
        <f>IF(Calculation!#REF!='Reference Data'!CQ$2,Data!G84,0)</f>
        <v>#REF!</v>
      </c>
      <c r="CR84" s="25" t="e">
        <f>IF(Calculation!#REF!='Reference Data'!CR$2,Data!H84,0)</f>
        <v>#REF!</v>
      </c>
      <c r="CS84" s="25" t="e">
        <f>IF(Calculation!#REF!='Reference Data'!CS$2,Data!I84,0)</f>
        <v>#REF!</v>
      </c>
      <c r="CT84" s="25" t="e">
        <f>IF(Calculation!#REF!='Reference Data'!CT$2,Data!J84,0)</f>
        <v>#REF!</v>
      </c>
      <c r="CU84" s="25" t="e">
        <f>IF(Calculation!#REF!='Reference Data'!CU$2,Data!K84,0)</f>
        <v>#REF!</v>
      </c>
      <c r="CV84" s="25" t="e">
        <f>IF(Calculation!#REF!='Reference Data'!CV$2,Data!L84,0)</f>
        <v>#REF!</v>
      </c>
      <c r="CW84" s="25" t="e">
        <f>IF(Calculation!#REF!='Reference Data'!CW$2,Data!M84,0)</f>
        <v>#REF!</v>
      </c>
      <c r="CX84" s="25" t="e">
        <f>IF(Calculation!#REF!='Reference Data'!CX$2,Data!N84,0)</f>
        <v>#REF!</v>
      </c>
      <c r="CY84" s="25" t="e">
        <f>IF(Calculation!#REF!='Reference Data'!CY$2,Data!O84,0)</f>
        <v>#REF!</v>
      </c>
      <c r="CZ84" s="25" t="e">
        <f>IF(Calculation!#REF!='Reference Data'!CZ$2,Data!P84,0)</f>
        <v>#REF!</v>
      </c>
      <c r="DA84" s="25" t="e">
        <f>IF(Calculation!#REF!='Reference Data'!DA$2,Data!Q84,0)</f>
        <v>#REF!</v>
      </c>
      <c r="DB84" s="25" t="e">
        <f>IF(Calculation!#REF!='Reference Data'!DB$2,Data!R84,0)</f>
        <v>#REF!</v>
      </c>
      <c r="DC84" s="25" t="e">
        <f>IF(Calculation!#REF!='Reference Data'!DC$2,Data!S84,0)</f>
        <v>#REF!</v>
      </c>
      <c r="DD84" s="25" t="e">
        <f>IF(Calculation!#REF!='Reference Data'!DD$2,Data!T84,0)</f>
        <v>#REF!</v>
      </c>
      <c r="DE84" s="25" t="e">
        <f>IF(Calculation!#REF!='Reference Data'!DE$2,Data!U84,0)</f>
        <v>#REF!</v>
      </c>
      <c r="DF84" s="30" t="e">
        <f t="shared" si="16"/>
        <v>#REF!</v>
      </c>
    </row>
    <row r="85" spans="1:110" ht="15">
      <c r="A85" s="15">
        <v>10258</v>
      </c>
      <c r="B85" s="48" t="s">
        <v>92</v>
      </c>
      <c r="C85" s="24">
        <f>IF(Calculation!$C$6='Reference Data'!C$2,Data!G85,0)</f>
        <v>0</v>
      </c>
      <c r="D85" s="25">
        <f>IF(Calculation!$C$6='Reference Data'!D$2,Data!H85,0)</f>
        <v>0</v>
      </c>
      <c r="E85" s="25">
        <f>IF(Calculation!$C$6='Reference Data'!E$2,Data!I85,0)</f>
        <v>48.501571803652986</v>
      </c>
      <c r="F85" s="25">
        <f>IF(Calculation!$C$6='Reference Data'!F$2,Data!J85,0)</f>
        <v>0</v>
      </c>
      <c r="G85" s="25">
        <f>IF(Calculation!$C$6='Reference Data'!G$2,Data!K85,0)</f>
        <v>0</v>
      </c>
      <c r="H85" s="25">
        <f>IF(Calculation!$C$6='Reference Data'!H$2,Data!L85,0)</f>
        <v>0</v>
      </c>
      <c r="I85" s="25">
        <f>IF(Calculation!$C$6='Reference Data'!I$2,Data!M85,0)</f>
        <v>0</v>
      </c>
      <c r="J85" s="25">
        <f>IF(Calculation!$C$6='Reference Data'!J$2,Data!N85,0)</f>
        <v>0</v>
      </c>
      <c r="K85" s="25">
        <f>IF(Calculation!$C$6='Reference Data'!K$2,Data!O85,0)</f>
        <v>0</v>
      </c>
      <c r="L85" s="25">
        <f>IF(Calculation!$C$6='Reference Data'!L$2,Data!P85,0)</f>
        <v>0</v>
      </c>
      <c r="M85" s="25">
        <f>IF(Calculation!$C$6='Reference Data'!M$2,Data!Q85,0)</f>
        <v>0</v>
      </c>
      <c r="N85" s="25">
        <f>IF(Calculation!$C$6='Reference Data'!N$2,Data!R85,0)</f>
        <v>0</v>
      </c>
      <c r="O85" s="25">
        <f>IF(Calculation!$C$6='Reference Data'!O$2,Data!S85,0)</f>
        <v>0</v>
      </c>
      <c r="P85" s="25">
        <f>IF(Calculation!$C$6='Reference Data'!P$2,Data!T85,0)</f>
        <v>0</v>
      </c>
      <c r="Q85" s="25">
        <f>IF(Calculation!$C$6='Reference Data'!Q$2,Data!U85,0)</f>
        <v>0</v>
      </c>
      <c r="R85" s="30">
        <f t="shared" si="10"/>
        <v>48.501571803652986</v>
      </c>
      <c r="S85" s="31">
        <f>IF(S$2=Calculation!$D$6,Data!V85,0)</f>
        <v>0</v>
      </c>
      <c r="T85" s="6">
        <f>IF(T$2=Calculation!$D$6,Data!W85,0)</f>
        <v>0</v>
      </c>
      <c r="U85" s="6">
        <f>IF(U$2=Calculation!$D$6,Data!X85,0)</f>
        <v>0</v>
      </c>
      <c r="V85" s="6">
        <f>IF(V$2=Calculation!$D$6,Data!Y85,0)</f>
        <v>0</v>
      </c>
      <c r="W85" s="6">
        <f>IF(W$2=Calculation!$D$6,Data!Z85,0)</f>
        <v>0</v>
      </c>
      <c r="X85" s="6">
        <f>IF(X$2=Calculation!$D$6,Data!AA85,0)</f>
        <v>0</v>
      </c>
      <c r="Y85" s="6">
        <f>IF(Y$2=Calculation!$D$6,Data!AB85,0)</f>
        <v>0</v>
      </c>
      <c r="Z85" s="6">
        <f>IF(Z$2=Calculation!$D$6,Data!AC85,0)</f>
        <v>0</v>
      </c>
      <c r="AA85" s="6">
        <f>IF(AA$2=Calculation!$D$6,Data!AD85,0)</f>
        <v>0</v>
      </c>
      <c r="AB85" s="6">
        <f>IF(AB$2=Calculation!$D$6,Data!AE85,0)</f>
        <v>0</v>
      </c>
      <c r="AC85" s="6">
        <f>IF(AC$2=Calculation!$D$6,Data!AF85,0)</f>
        <v>0</v>
      </c>
      <c r="AD85" s="6">
        <f>IF(AD$2=Calculation!$D$6,Data!AG85,0)</f>
        <v>0</v>
      </c>
      <c r="AE85" s="6">
        <f>IF(AE$2=Calculation!$D$6,Data!AH85,0)</f>
        <v>0</v>
      </c>
      <c r="AF85" s="6">
        <f>IF(AF$2=Calculation!$D$6,Data!AI85,0)</f>
        <v>0</v>
      </c>
      <c r="AG85" s="8">
        <f t="shared" si="11"/>
        <v>0</v>
      </c>
      <c r="AH85" s="31">
        <f>IF(AH$2=Calculation!$E$6,0,0)</f>
        <v>0</v>
      </c>
      <c r="AI85" s="6">
        <f>IF(AI$2=Calculation!$E$6,Data!AJ85,0)</f>
        <v>0</v>
      </c>
      <c r="AJ85" s="6">
        <f>IF(AJ$2=Calculation!$E$6,Data!AK85,0)</f>
        <v>9.751255707762557</v>
      </c>
      <c r="AK85" s="6">
        <f>IF(AK$2=Calculation!$E$6,Data!AL85,0)</f>
        <v>0</v>
      </c>
      <c r="AL85" s="6">
        <f>IF(AL$2=Calculation!$E$6,Data!AM85,0)</f>
        <v>0</v>
      </c>
      <c r="AM85" s="6">
        <f>IF(AM$2=Calculation!$E$6,Data!AN85,0)</f>
        <v>0</v>
      </c>
      <c r="AN85" s="6">
        <f>IF(AN$2=Calculation!$E$6,Data!AO85,0)</f>
        <v>0</v>
      </c>
      <c r="AO85" s="6">
        <f>IF(AO$2=Calculation!$E$6,Data!AP85,0)</f>
        <v>0</v>
      </c>
      <c r="AP85" s="8">
        <f t="shared" si="12"/>
        <v>9.751255707762557</v>
      </c>
      <c r="AQ85" s="31">
        <f>IF(AQ$2=Calculation!$F$6,0,0)</f>
        <v>0</v>
      </c>
      <c r="AR85" s="6">
        <f>IF(AR$2=Calculation!$F$6,Data!AQ85,0)</f>
        <v>0</v>
      </c>
      <c r="AS85" s="6">
        <f>IF(AS$2=Calculation!$F$6,Data!AR85,0)</f>
        <v>0</v>
      </c>
      <c r="AT85" s="6">
        <f>IF(AT$2=Calculation!$F$6,Data!AS85,0)</f>
        <v>0</v>
      </c>
      <c r="AU85" s="6">
        <f>IF(AU$2=Calculation!$F$6,Data!AT85,0)</f>
        <v>0</v>
      </c>
      <c r="AV85" s="6">
        <f>IF(AV$2=Calculation!$F$6,Data!AU85,0)</f>
        <v>0</v>
      </c>
      <c r="AW85" s="6">
        <f>IF(AW$2=Calculation!$F$6,Data!AV85,0)</f>
        <v>0</v>
      </c>
      <c r="AX85" s="6">
        <f>IF(AX$2=Calculation!$F$6,Data!AW85,0)</f>
        <v>0</v>
      </c>
      <c r="AY85" s="8">
        <f t="shared" si="13"/>
        <v>0</v>
      </c>
      <c r="AZ85" s="31">
        <f>IF(AZ$2=Calculation!$G$6,0,0)</f>
        <v>0</v>
      </c>
      <c r="BA85" s="6">
        <f>IF(BA$2=Calculation!$G$6,Data!AX85,0)</f>
        <v>0</v>
      </c>
      <c r="BB85" s="6">
        <f>IF(BB$2=Calculation!$G$6,Data!AY85,0)</f>
        <v>0</v>
      </c>
      <c r="BC85" s="6">
        <f>IF(BC$2=Calculation!$G$6,Data!AZ85,0)</f>
        <v>0</v>
      </c>
      <c r="BD85" s="6">
        <f>IF(BD$2=Calculation!$G$6,Data!BA85,0)</f>
        <v>0</v>
      </c>
      <c r="BE85" s="6">
        <f>IF(BE$2=Calculation!$G$6,Data!BB85,0)</f>
        <v>0</v>
      </c>
      <c r="BF85" s="6">
        <f>IF(BF$2=Calculation!$G$6,Data!BC85,0)</f>
        <v>0</v>
      </c>
      <c r="BG85" s="6">
        <f>IF(BG$2=Calculation!$G$6,Data!BD85,0)</f>
        <v>0</v>
      </c>
      <c r="BH85" s="8">
        <f t="shared" si="14"/>
        <v>0</v>
      </c>
      <c r="BI85" s="119">
        <f>IF(Calculation!$H$6="Yes",Data!BE85,0)</f>
        <v>0</v>
      </c>
      <c r="BJ85" s="31">
        <f>IF(BJ$2=Calculation!$L$4,0,0)</f>
        <v>0</v>
      </c>
      <c r="BK85" s="6">
        <f>IF(BK$2=Calculation!$L$4,Data!BV85,0)</f>
        <v>0</v>
      </c>
      <c r="BL85" s="6">
        <f>IF(BL$2=Calculation!$L$4,Data!BW85,0)</f>
        <v>0.09999999999999999</v>
      </c>
      <c r="BM85" s="6">
        <f>IF(BM$2=Calculation!$L$4,Data!BX85,0)</f>
        <v>0</v>
      </c>
      <c r="BN85" s="6">
        <f>IF(BN$2=Calculation!$L$4,Data!BY85,0)</f>
        <v>0</v>
      </c>
      <c r="BO85" s="22">
        <f t="shared" si="15"/>
        <v>0.09999999999999999</v>
      </c>
      <c r="BP85" s="25">
        <f>IF(Calculation!$J$6='Reference Data'!BP$2,Data!C85,0)</f>
        <v>0</v>
      </c>
      <c r="BQ85" s="25">
        <f>IF(Calculation!$J$6='Reference Data'!BQ$2,Data!D85,0)</f>
        <v>0</v>
      </c>
      <c r="BR85" s="25">
        <f>IF(Calculation!$J$6='Reference Data'!BR$2,Data!E85,0)</f>
        <v>0</v>
      </c>
      <c r="BS85" s="25">
        <f>IF(Calculation!$J$6='Reference Data'!BS$2,Data!F85,0)</f>
        <v>37.952</v>
      </c>
      <c r="BT85" s="121">
        <f t="shared" si="9"/>
        <v>37.952</v>
      </c>
      <c r="BU85" s="124">
        <f>IF(Calculation!$L$6="Yes",'Reference Data'!BO85*Calculation!$L$5,0)</f>
        <v>0.049999999999999996</v>
      </c>
      <c r="BV85" s="124">
        <f>IF(Calculation!$M$6="Yes",IF((Calculation!I89-'Reference Data'!BT85)&gt;0,(Calculation!I89-'Reference Data'!BT85)*Calculation!$M$5,0),0)</f>
        <v>0.19957902397260696</v>
      </c>
      <c r="BW85" s="97">
        <f>IF(Calculation!$K$6="Yes",IF((Calculation!I89)&lt;Calculation!J89,(Calculation!I89-Calculation!J89)*Calculation!$K$5,0),0)</f>
        <v>0</v>
      </c>
      <c r="BX85" s="127">
        <f>IF(Calculation!$N$5='Reference Data'!$BX$2,'Scaling Calculation'!D88,0)</f>
        <v>0</v>
      </c>
      <c r="BY85" s="3">
        <f>IF(Calculation!$N$5='Reference Data'!$BY$2,'Scaling Calculation'!H88,0)</f>
        <v>0</v>
      </c>
      <c r="BZ85" s="22">
        <f>IF(Calculation!$N$6="Yes",SUM('Reference Data'!BX85:BY85),0)</f>
        <v>0</v>
      </c>
      <c r="CA85" s="25"/>
      <c r="CB85" s="25"/>
      <c r="CC85" s="25"/>
      <c r="CD85" s="25"/>
      <c r="CE85" s="25"/>
      <c r="CF85" s="25"/>
      <c r="CG85" s="25"/>
      <c r="CH85" s="25"/>
      <c r="CI85" s="25"/>
      <c r="CJ85" s="25"/>
      <c r="CK85" s="25"/>
      <c r="CL85" s="25"/>
      <c r="CM85" s="25"/>
      <c r="CN85" s="25"/>
      <c r="CO85" s="25"/>
      <c r="CP85" s="25"/>
      <c r="CQ85" s="25" t="e">
        <f>IF(Calculation!#REF!='Reference Data'!CQ$2,Data!G85,0)</f>
        <v>#REF!</v>
      </c>
      <c r="CR85" s="25" t="e">
        <f>IF(Calculation!#REF!='Reference Data'!CR$2,Data!H85,0)</f>
        <v>#REF!</v>
      </c>
      <c r="CS85" s="25" t="e">
        <f>IF(Calculation!#REF!='Reference Data'!CS$2,Data!I85,0)</f>
        <v>#REF!</v>
      </c>
      <c r="CT85" s="25" t="e">
        <f>IF(Calculation!#REF!='Reference Data'!CT$2,Data!J85,0)</f>
        <v>#REF!</v>
      </c>
      <c r="CU85" s="25" t="e">
        <f>IF(Calculation!#REF!='Reference Data'!CU$2,Data!K85,0)</f>
        <v>#REF!</v>
      </c>
      <c r="CV85" s="25" t="e">
        <f>IF(Calculation!#REF!='Reference Data'!CV$2,Data!L85,0)</f>
        <v>#REF!</v>
      </c>
      <c r="CW85" s="25" t="e">
        <f>IF(Calculation!#REF!='Reference Data'!CW$2,Data!M85,0)</f>
        <v>#REF!</v>
      </c>
      <c r="CX85" s="25" t="e">
        <f>IF(Calculation!#REF!='Reference Data'!CX$2,Data!N85,0)</f>
        <v>#REF!</v>
      </c>
      <c r="CY85" s="25" t="e">
        <f>IF(Calculation!#REF!='Reference Data'!CY$2,Data!O85,0)</f>
        <v>#REF!</v>
      </c>
      <c r="CZ85" s="25" t="e">
        <f>IF(Calculation!#REF!='Reference Data'!CZ$2,Data!P85,0)</f>
        <v>#REF!</v>
      </c>
      <c r="DA85" s="25" t="e">
        <f>IF(Calculation!#REF!='Reference Data'!DA$2,Data!Q85,0)</f>
        <v>#REF!</v>
      </c>
      <c r="DB85" s="25" t="e">
        <f>IF(Calculation!#REF!='Reference Data'!DB$2,Data!R85,0)</f>
        <v>#REF!</v>
      </c>
      <c r="DC85" s="25" t="e">
        <f>IF(Calculation!#REF!='Reference Data'!DC$2,Data!S85,0)</f>
        <v>#REF!</v>
      </c>
      <c r="DD85" s="25" t="e">
        <f>IF(Calculation!#REF!='Reference Data'!DD$2,Data!T85,0)</f>
        <v>#REF!</v>
      </c>
      <c r="DE85" s="25" t="e">
        <f>IF(Calculation!#REF!='Reference Data'!DE$2,Data!U85,0)</f>
        <v>#REF!</v>
      </c>
      <c r="DF85" s="30" t="e">
        <f t="shared" si="16"/>
        <v>#REF!</v>
      </c>
    </row>
    <row r="86" spans="1:110" ht="15">
      <c r="A86" s="15">
        <v>10259</v>
      </c>
      <c r="B86" s="48" t="s">
        <v>93</v>
      </c>
      <c r="C86" s="24">
        <f>IF(Calculation!$C$6='Reference Data'!C$2,Data!G86,0)</f>
        <v>0</v>
      </c>
      <c r="D86" s="25">
        <f>IF(Calculation!$C$6='Reference Data'!D$2,Data!H86,0)</f>
        <v>0</v>
      </c>
      <c r="E86" s="25">
        <f>IF(Calculation!$C$6='Reference Data'!E$2,Data!I86,0)</f>
        <v>30.14049497716896</v>
      </c>
      <c r="F86" s="25">
        <f>IF(Calculation!$C$6='Reference Data'!F$2,Data!J86,0)</f>
        <v>0</v>
      </c>
      <c r="G86" s="25">
        <f>IF(Calculation!$C$6='Reference Data'!G$2,Data!K86,0)</f>
        <v>0</v>
      </c>
      <c r="H86" s="25">
        <f>IF(Calculation!$C$6='Reference Data'!H$2,Data!L86,0)</f>
        <v>0</v>
      </c>
      <c r="I86" s="25">
        <f>IF(Calculation!$C$6='Reference Data'!I$2,Data!M86,0)</f>
        <v>0</v>
      </c>
      <c r="J86" s="25">
        <f>IF(Calculation!$C$6='Reference Data'!J$2,Data!N86,0)</f>
        <v>0</v>
      </c>
      <c r="K86" s="25">
        <f>IF(Calculation!$C$6='Reference Data'!K$2,Data!O86,0)</f>
        <v>0</v>
      </c>
      <c r="L86" s="25">
        <f>IF(Calculation!$C$6='Reference Data'!L$2,Data!P86,0)</f>
        <v>0</v>
      </c>
      <c r="M86" s="25">
        <f>IF(Calculation!$C$6='Reference Data'!M$2,Data!Q86,0)</f>
        <v>0</v>
      </c>
      <c r="N86" s="25">
        <f>IF(Calculation!$C$6='Reference Data'!N$2,Data!R86,0)</f>
        <v>0</v>
      </c>
      <c r="O86" s="25">
        <f>IF(Calculation!$C$6='Reference Data'!O$2,Data!S86,0)</f>
        <v>0</v>
      </c>
      <c r="P86" s="25">
        <f>IF(Calculation!$C$6='Reference Data'!P$2,Data!T86,0)</f>
        <v>0</v>
      </c>
      <c r="Q86" s="25">
        <f>IF(Calculation!$C$6='Reference Data'!Q$2,Data!U86,0)</f>
        <v>0</v>
      </c>
      <c r="R86" s="30">
        <f t="shared" si="10"/>
        <v>30.14049497716896</v>
      </c>
      <c r="S86" s="31">
        <f>IF(S$2=Calculation!$D$6,Data!V86,0)</f>
        <v>0</v>
      </c>
      <c r="T86" s="6">
        <f>IF(T$2=Calculation!$D$6,Data!W86,0)</f>
        <v>0</v>
      </c>
      <c r="U86" s="6">
        <f>IF(U$2=Calculation!$D$6,Data!X86,0)</f>
        <v>0</v>
      </c>
      <c r="V86" s="6">
        <f>IF(V$2=Calculation!$D$6,Data!Y86,0)</f>
        <v>0</v>
      </c>
      <c r="W86" s="6">
        <f>IF(W$2=Calculation!$D$6,Data!Z86,0)</f>
        <v>0</v>
      </c>
      <c r="X86" s="6">
        <f>IF(X$2=Calculation!$D$6,Data!AA86,0)</f>
        <v>0</v>
      </c>
      <c r="Y86" s="6">
        <f>IF(Y$2=Calculation!$D$6,Data!AB86,0)</f>
        <v>0</v>
      </c>
      <c r="Z86" s="6">
        <f>IF(Z$2=Calculation!$D$6,Data!AC86,0)</f>
        <v>0</v>
      </c>
      <c r="AA86" s="6">
        <f>IF(AA$2=Calculation!$D$6,Data!AD86,0)</f>
        <v>0</v>
      </c>
      <c r="AB86" s="6">
        <f>IF(AB$2=Calculation!$D$6,Data!AE86,0)</f>
        <v>0</v>
      </c>
      <c r="AC86" s="6">
        <f>IF(AC$2=Calculation!$D$6,Data!AF86,0)</f>
        <v>0</v>
      </c>
      <c r="AD86" s="6">
        <f>IF(AD$2=Calculation!$D$6,Data!AG86,0)</f>
        <v>0</v>
      </c>
      <c r="AE86" s="6">
        <f>IF(AE$2=Calculation!$D$6,Data!AH86,0)</f>
        <v>0</v>
      </c>
      <c r="AF86" s="6">
        <f>IF(AF$2=Calculation!$D$6,Data!AI86,0)</f>
        <v>0</v>
      </c>
      <c r="AG86" s="8">
        <f t="shared" si="11"/>
        <v>0</v>
      </c>
      <c r="AH86" s="31">
        <f>IF(AH$2=Calculation!$E$6,0,0)</f>
        <v>0</v>
      </c>
      <c r="AI86" s="6">
        <f>IF(AI$2=Calculation!$E$6,Data!AJ86,0)</f>
        <v>0</v>
      </c>
      <c r="AJ86" s="6">
        <f>IF(AJ$2=Calculation!$E$6,Data!AK86,0)</f>
        <v>0</v>
      </c>
      <c r="AK86" s="6">
        <f>IF(AK$2=Calculation!$E$6,Data!AL86,0)</f>
        <v>0</v>
      </c>
      <c r="AL86" s="6">
        <f>IF(AL$2=Calculation!$E$6,Data!AM86,0)</f>
        <v>0</v>
      </c>
      <c r="AM86" s="6">
        <f>IF(AM$2=Calculation!$E$6,Data!AN86,0)</f>
        <v>0</v>
      </c>
      <c r="AN86" s="6">
        <f>IF(AN$2=Calculation!$E$6,Data!AO86,0)</f>
        <v>0</v>
      </c>
      <c r="AO86" s="6">
        <f>IF(AO$2=Calculation!$E$6,Data!AP86,0)</f>
        <v>0</v>
      </c>
      <c r="AP86" s="8">
        <f t="shared" si="12"/>
        <v>0</v>
      </c>
      <c r="AQ86" s="31">
        <f>IF(AQ$2=Calculation!$F$6,0,0)</f>
        <v>0</v>
      </c>
      <c r="AR86" s="6">
        <f>IF(AR$2=Calculation!$F$6,Data!AQ86,0)</f>
        <v>0</v>
      </c>
      <c r="AS86" s="6">
        <f>IF(AS$2=Calculation!$F$6,Data!AR86,0)</f>
        <v>0</v>
      </c>
      <c r="AT86" s="6">
        <f>IF(AT$2=Calculation!$F$6,Data!AS86,0)</f>
        <v>0</v>
      </c>
      <c r="AU86" s="6">
        <f>IF(AU$2=Calculation!$F$6,Data!AT86,0)</f>
        <v>0</v>
      </c>
      <c r="AV86" s="6">
        <f>IF(AV$2=Calculation!$F$6,Data!AU86,0)</f>
        <v>0</v>
      </c>
      <c r="AW86" s="6">
        <f>IF(AW$2=Calculation!$F$6,Data!AV86,0)</f>
        <v>0</v>
      </c>
      <c r="AX86" s="6">
        <f>IF(AX$2=Calculation!$F$6,Data!AW86,0)</f>
        <v>0</v>
      </c>
      <c r="AY86" s="8">
        <f t="shared" si="13"/>
        <v>0</v>
      </c>
      <c r="AZ86" s="31">
        <f>IF(AZ$2=Calculation!$G$6,0,0)</f>
        <v>0</v>
      </c>
      <c r="BA86" s="6">
        <f>IF(BA$2=Calculation!$G$6,Data!AX86,0)</f>
        <v>0</v>
      </c>
      <c r="BB86" s="6">
        <f>IF(BB$2=Calculation!$G$6,Data!AY86,0)</f>
        <v>0</v>
      </c>
      <c r="BC86" s="6">
        <f>IF(BC$2=Calculation!$G$6,Data!AZ86,0)</f>
        <v>0</v>
      </c>
      <c r="BD86" s="6">
        <f>IF(BD$2=Calculation!$G$6,Data!BA86,0)</f>
        <v>0</v>
      </c>
      <c r="BE86" s="6">
        <f>IF(BE$2=Calculation!$G$6,Data!BB86,0)</f>
        <v>0</v>
      </c>
      <c r="BF86" s="6">
        <f>IF(BF$2=Calculation!$G$6,Data!BC86,0)</f>
        <v>0</v>
      </c>
      <c r="BG86" s="6">
        <f>IF(BG$2=Calculation!$G$6,Data!BD86,0)</f>
        <v>0</v>
      </c>
      <c r="BH86" s="8">
        <f t="shared" si="14"/>
        <v>0</v>
      </c>
      <c r="BI86" s="119">
        <f>IF(Calculation!$H$6="Yes",Data!BE86,0)</f>
        <v>0</v>
      </c>
      <c r="BJ86" s="31">
        <f>IF(BJ$2=Calculation!$L$4,0,0)</f>
        <v>0</v>
      </c>
      <c r="BK86" s="6">
        <f>IF(BK$2=Calculation!$L$4,Data!BV86,0)</f>
        <v>0</v>
      </c>
      <c r="BL86" s="6">
        <f>IF(BL$2=Calculation!$L$4,Data!BW86,0)</f>
        <v>0</v>
      </c>
      <c r="BM86" s="6">
        <f>IF(BM$2=Calculation!$L$4,Data!BX86,0)</f>
        <v>0</v>
      </c>
      <c r="BN86" s="6">
        <f>IF(BN$2=Calculation!$L$4,Data!BY86,0)</f>
        <v>0</v>
      </c>
      <c r="BO86" s="22">
        <f t="shared" si="15"/>
        <v>0</v>
      </c>
      <c r="BP86" s="25">
        <f>IF(Calculation!$J$6='Reference Data'!BP$2,Data!C86,0)</f>
        <v>0</v>
      </c>
      <c r="BQ86" s="25">
        <f>IF(Calculation!$J$6='Reference Data'!BQ$2,Data!D86,0)</f>
        <v>0</v>
      </c>
      <c r="BR86" s="25">
        <f>IF(Calculation!$J$6='Reference Data'!BR$2,Data!E86,0)</f>
        <v>0</v>
      </c>
      <c r="BS86" s="25">
        <f>IF(Calculation!$J$6='Reference Data'!BS$2,Data!F86,0)</f>
        <v>26.985</v>
      </c>
      <c r="BT86" s="121">
        <f t="shared" si="9"/>
        <v>26.985</v>
      </c>
      <c r="BU86" s="124">
        <f>IF(Calculation!$L$6="Yes",'Reference Data'!BO86*Calculation!$L$5,0)</f>
        <v>0</v>
      </c>
      <c r="BV86" s="124">
        <f>IF(Calculation!$M$6="Yes",IF((Calculation!I90-'Reference Data'!BT86)&gt;0,(Calculation!I90-'Reference Data'!BT86)*Calculation!$M$5,0),0)</f>
        <v>0.78887374429224</v>
      </c>
      <c r="BW86" s="97">
        <f>IF(Calculation!$K$6="Yes",IF((Calculation!I90)&lt;Calculation!J90,(Calculation!I90-Calculation!J90)*Calculation!$K$5,0),0)</f>
        <v>0</v>
      </c>
      <c r="BX86" s="127">
        <f>IF(Calculation!$N$5='Reference Data'!$BX$2,'Scaling Calculation'!D89,0)</f>
        <v>0</v>
      </c>
      <c r="BY86" s="3">
        <f>IF(Calculation!$N$5='Reference Data'!$BY$2,'Scaling Calculation'!H89,0)</f>
        <v>0</v>
      </c>
      <c r="BZ86" s="22">
        <f>IF(Calculation!$N$6="Yes",SUM('Reference Data'!BX86:BY86),0)</f>
        <v>0</v>
      </c>
      <c r="CA86" s="25"/>
      <c r="CB86" s="25"/>
      <c r="CC86" s="25"/>
      <c r="CD86" s="25"/>
      <c r="CE86" s="25"/>
      <c r="CF86" s="25"/>
      <c r="CG86" s="25"/>
      <c r="CH86" s="25"/>
      <c r="CI86" s="25"/>
      <c r="CJ86" s="25"/>
      <c r="CK86" s="25"/>
      <c r="CL86" s="25"/>
      <c r="CM86" s="25"/>
      <c r="CN86" s="25"/>
      <c r="CO86" s="25"/>
      <c r="CP86" s="25"/>
      <c r="CQ86" s="25" t="e">
        <f>IF(Calculation!#REF!='Reference Data'!CQ$2,Data!G86,0)</f>
        <v>#REF!</v>
      </c>
      <c r="CR86" s="25" t="e">
        <f>IF(Calculation!#REF!='Reference Data'!CR$2,Data!H86,0)</f>
        <v>#REF!</v>
      </c>
      <c r="CS86" s="25" t="e">
        <f>IF(Calculation!#REF!='Reference Data'!CS$2,Data!I86,0)</f>
        <v>#REF!</v>
      </c>
      <c r="CT86" s="25" t="e">
        <f>IF(Calculation!#REF!='Reference Data'!CT$2,Data!J86,0)</f>
        <v>#REF!</v>
      </c>
      <c r="CU86" s="25" t="e">
        <f>IF(Calculation!#REF!='Reference Data'!CU$2,Data!K86,0)</f>
        <v>#REF!</v>
      </c>
      <c r="CV86" s="25" t="e">
        <f>IF(Calculation!#REF!='Reference Data'!CV$2,Data!L86,0)</f>
        <v>#REF!</v>
      </c>
      <c r="CW86" s="25" t="e">
        <f>IF(Calculation!#REF!='Reference Data'!CW$2,Data!M86,0)</f>
        <v>#REF!</v>
      </c>
      <c r="CX86" s="25" t="e">
        <f>IF(Calculation!#REF!='Reference Data'!CX$2,Data!N86,0)</f>
        <v>#REF!</v>
      </c>
      <c r="CY86" s="25" t="e">
        <f>IF(Calculation!#REF!='Reference Data'!CY$2,Data!O86,0)</f>
        <v>#REF!</v>
      </c>
      <c r="CZ86" s="25" t="e">
        <f>IF(Calculation!#REF!='Reference Data'!CZ$2,Data!P86,0)</f>
        <v>#REF!</v>
      </c>
      <c r="DA86" s="25" t="e">
        <f>IF(Calculation!#REF!='Reference Data'!DA$2,Data!Q86,0)</f>
        <v>#REF!</v>
      </c>
      <c r="DB86" s="25" t="e">
        <f>IF(Calculation!#REF!='Reference Data'!DB$2,Data!R86,0)</f>
        <v>#REF!</v>
      </c>
      <c r="DC86" s="25" t="e">
        <f>IF(Calculation!#REF!='Reference Data'!DC$2,Data!S86,0)</f>
        <v>#REF!</v>
      </c>
      <c r="DD86" s="25" t="e">
        <f>IF(Calculation!#REF!='Reference Data'!DD$2,Data!T86,0)</f>
        <v>#REF!</v>
      </c>
      <c r="DE86" s="25" t="e">
        <f>IF(Calculation!#REF!='Reference Data'!DE$2,Data!U86,0)</f>
        <v>#REF!</v>
      </c>
      <c r="DF86" s="30" t="e">
        <f t="shared" si="16"/>
        <v>#REF!</v>
      </c>
    </row>
    <row r="87" spans="1:110" ht="15">
      <c r="A87" s="15">
        <v>10260</v>
      </c>
      <c r="B87" s="48" t="s">
        <v>94</v>
      </c>
      <c r="C87" s="24">
        <f>IF(Calculation!$C$6='Reference Data'!C$2,Data!G87,0)</f>
        <v>0</v>
      </c>
      <c r="D87" s="25">
        <f>IF(Calculation!$C$6='Reference Data'!D$2,Data!H87,0)</f>
        <v>0</v>
      </c>
      <c r="E87" s="25">
        <f>IF(Calculation!$C$6='Reference Data'!E$2,Data!I87,0)</f>
        <v>26.793847831050225</v>
      </c>
      <c r="F87" s="25">
        <f>IF(Calculation!$C$6='Reference Data'!F$2,Data!J87,0)</f>
        <v>0</v>
      </c>
      <c r="G87" s="25">
        <f>IF(Calculation!$C$6='Reference Data'!G$2,Data!K87,0)</f>
        <v>0</v>
      </c>
      <c r="H87" s="25">
        <f>IF(Calculation!$C$6='Reference Data'!H$2,Data!L87,0)</f>
        <v>0</v>
      </c>
      <c r="I87" s="25">
        <f>IF(Calculation!$C$6='Reference Data'!I$2,Data!M87,0)</f>
        <v>0</v>
      </c>
      <c r="J87" s="25">
        <f>IF(Calculation!$C$6='Reference Data'!J$2,Data!N87,0)</f>
        <v>0</v>
      </c>
      <c r="K87" s="25">
        <f>IF(Calculation!$C$6='Reference Data'!K$2,Data!O87,0)</f>
        <v>0</v>
      </c>
      <c r="L87" s="25">
        <f>IF(Calculation!$C$6='Reference Data'!L$2,Data!P87,0)</f>
        <v>0</v>
      </c>
      <c r="M87" s="25">
        <f>IF(Calculation!$C$6='Reference Data'!M$2,Data!Q87,0)</f>
        <v>0</v>
      </c>
      <c r="N87" s="25">
        <f>IF(Calculation!$C$6='Reference Data'!N$2,Data!R87,0)</f>
        <v>0</v>
      </c>
      <c r="O87" s="25">
        <f>IF(Calculation!$C$6='Reference Data'!O$2,Data!S87,0)</f>
        <v>0</v>
      </c>
      <c r="P87" s="25">
        <f>IF(Calculation!$C$6='Reference Data'!P$2,Data!T87,0)</f>
        <v>0</v>
      </c>
      <c r="Q87" s="25">
        <f>IF(Calculation!$C$6='Reference Data'!Q$2,Data!U87,0)</f>
        <v>0</v>
      </c>
      <c r="R87" s="30">
        <f t="shared" si="10"/>
        <v>26.793847831050225</v>
      </c>
      <c r="S87" s="31">
        <f>IF(S$2=Calculation!$D$6,Data!V87,0)</f>
        <v>0</v>
      </c>
      <c r="T87" s="6">
        <f>IF(T$2=Calculation!$D$6,Data!W87,0)</f>
        <v>0</v>
      </c>
      <c r="U87" s="6">
        <f>IF(U$2=Calculation!$D$6,Data!X87,0)</f>
        <v>0</v>
      </c>
      <c r="V87" s="6">
        <f>IF(V$2=Calculation!$D$6,Data!Y87,0)</f>
        <v>0</v>
      </c>
      <c r="W87" s="6">
        <f>IF(W$2=Calculation!$D$6,Data!Z87,0)</f>
        <v>0</v>
      </c>
      <c r="X87" s="6">
        <f>IF(X$2=Calculation!$D$6,Data!AA87,0)</f>
        <v>0</v>
      </c>
      <c r="Y87" s="6">
        <f>IF(Y$2=Calculation!$D$6,Data!AB87,0)</f>
        <v>0</v>
      </c>
      <c r="Z87" s="6">
        <f>IF(Z$2=Calculation!$D$6,Data!AC87,0)</f>
        <v>0</v>
      </c>
      <c r="AA87" s="6">
        <f>IF(AA$2=Calculation!$D$6,Data!AD87,0)</f>
        <v>0</v>
      </c>
      <c r="AB87" s="6">
        <f>IF(AB$2=Calculation!$D$6,Data!AE87,0)</f>
        <v>0</v>
      </c>
      <c r="AC87" s="6">
        <f>IF(AC$2=Calculation!$D$6,Data!AF87,0)</f>
        <v>0</v>
      </c>
      <c r="AD87" s="6">
        <f>IF(AD$2=Calculation!$D$6,Data!AG87,0)</f>
        <v>0</v>
      </c>
      <c r="AE87" s="6">
        <f>IF(AE$2=Calculation!$D$6,Data!AH87,0)</f>
        <v>0</v>
      </c>
      <c r="AF87" s="6">
        <f>IF(AF$2=Calculation!$D$6,Data!AI87,0)</f>
        <v>0</v>
      </c>
      <c r="AG87" s="8">
        <f t="shared" si="11"/>
        <v>0</v>
      </c>
      <c r="AH87" s="31">
        <f>IF(AH$2=Calculation!$E$6,0,0)</f>
        <v>0</v>
      </c>
      <c r="AI87" s="6">
        <f>IF(AI$2=Calculation!$E$6,Data!AJ87,0)</f>
        <v>0</v>
      </c>
      <c r="AJ87" s="6">
        <f>IF(AJ$2=Calculation!$E$6,Data!AK87,0)</f>
        <v>0</v>
      </c>
      <c r="AK87" s="6">
        <f>IF(AK$2=Calculation!$E$6,Data!AL87,0)</f>
        <v>0</v>
      </c>
      <c r="AL87" s="6">
        <f>IF(AL$2=Calculation!$E$6,Data!AM87,0)</f>
        <v>0</v>
      </c>
      <c r="AM87" s="6">
        <f>IF(AM$2=Calculation!$E$6,Data!AN87,0)</f>
        <v>0</v>
      </c>
      <c r="AN87" s="6">
        <f>IF(AN$2=Calculation!$E$6,Data!AO87,0)</f>
        <v>0</v>
      </c>
      <c r="AO87" s="6">
        <f>IF(AO$2=Calculation!$E$6,Data!AP87,0)</f>
        <v>0</v>
      </c>
      <c r="AP87" s="8">
        <f t="shared" si="12"/>
        <v>0</v>
      </c>
      <c r="AQ87" s="31">
        <f>IF(AQ$2=Calculation!$F$6,0,0)</f>
        <v>0</v>
      </c>
      <c r="AR87" s="6">
        <f>IF(AR$2=Calculation!$F$6,Data!AQ87,0)</f>
        <v>0</v>
      </c>
      <c r="AS87" s="6">
        <f>IF(AS$2=Calculation!$F$6,Data!AR87,0)</f>
        <v>0</v>
      </c>
      <c r="AT87" s="6">
        <f>IF(AT$2=Calculation!$F$6,Data!AS87,0)</f>
        <v>0</v>
      </c>
      <c r="AU87" s="6">
        <f>IF(AU$2=Calculation!$F$6,Data!AT87,0)</f>
        <v>0</v>
      </c>
      <c r="AV87" s="6">
        <f>IF(AV$2=Calculation!$F$6,Data!AU87,0)</f>
        <v>0</v>
      </c>
      <c r="AW87" s="6">
        <f>IF(AW$2=Calculation!$F$6,Data!AV87,0)</f>
        <v>0</v>
      </c>
      <c r="AX87" s="6">
        <f>IF(AX$2=Calculation!$F$6,Data!AW87,0)</f>
        <v>0</v>
      </c>
      <c r="AY87" s="8">
        <f t="shared" si="13"/>
        <v>0</v>
      </c>
      <c r="AZ87" s="31">
        <f>IF(AZ$2=Calculation!$G$6,0,0)</f>
        <v>0</v>
      </c>
      <c r="BA87" s="6">
        <f>IF(BA$2=Calculation!$G$6,Data!AX87,0)</f>
        <v>0</v>
      </c>
      <c r="BB87" s="6">
        <f>IF(BB$2=Calculation!$G$6,Data!AY87,0)</f>
        <v>0</v>
      </c>
      <c r="BC87" s="6">
        <f>IF(BC$2=Calculation!$G$6,Data!AZ87,0)</f>
        <v>0</v>
      </c>
      <c r="BD87" s="6">
        <f>IF(BD$2=Calculation!$G$6,Data!BA87,0)</f>
        <v>0</v>
      </c>
      <c r="BE87" s="6">
        <f>IF(BE$2=Calculation!$G$6,Data!BB87,0)</f>
        <v>0</v>
      </c>
      <c r="BF87" s="6">
        <f>IF(BF$2=Calculation!$G$6,Data!BC87,0)</f>
        <v>0</v>
      </c>
      <c r="BG87" s="6">
        <f>IF(BG$2=Calculation!$G$6,Data!BD87,0)</f>
        <v>0</v>
      </c>
      <c r="BH87" s="8">
        <f t="shared" si="14"/>
        <v>0</v>
      </c>
      <c r="BI87" s="119">
        <f>IF(Calculation!$H$6="Yes",Data!BE87,0)</f>
        <v>0</v>
      </c>
      <c r="BJ87" s="31">
        <f>IF(BJ$2=Calculation!$L$4,0,0)</f>
        <v>0</v>
      </c>
      <c r="BK87" s="6">
        <f>IF(BK$2=Calculation!$L$4,Data!BV87,0)</f>
        <v>0</v>
      </c>
      <c r="BL87" s="6">
        <f>IF(BL$2=Calculation!$L$4,Data!BW87,0)</f>
        <v>0</v>
      </c>
      <c r="BM87" s="6">
        <f>IF(BM$2=Calculation!$L$4,Data!BX87,0)</f>
        <v>0</v>
      </c>
      <c r="BN87" s="6">
        <f>IF(BN$2=Calculation!$L$4,Data!BY87,0)</f>
        <v>0</v>
      </c>
      <c r="BO87" s="22">
        <f t="shared" si="15"/>
        <v>0</v>
      </c>
      <c r="BP87" s="25">
        <f>IF(Calculation!$J$6='Reference Data'!BP$2,Data!C87,0)</f>
        <v>0</v>
      </c>
      <c r="BQ87" s="25">
        <f>IF(Calculation!$J$6='Reference Data'!BQ$2,Data!D87,0)</f>
        <v>0</v>
      </c>
      <c r="BR87" s="25">
        <f>IF(Calculation!$J$6='Reference Data'!BR$2,Data!E87,0)</f>
        <v>0</v>
      </c>
      <c r="BS87" s="25">
        <f>IF(Calculation!$J$6='Reference Data'!BS$2,Data!F87,0)</f>
        <v>26.285</v>
      </c>
      <c r="BT87" s="121">
        <f t="shared" si="9"/>
        <v>26.285</v>
      </c>
      <c r="BU87" s="124">
        <f>IF(Calculation!$L$6="Yes",'Reference Data'!BO87*Calculation!$L$5,0)</f>
        <v>0</v>
      </c>
      <c r="BV87" s="124">
        <f>IF(Calculation!$M$6="Yes",IF((Calculation!I91-'Reference Data'!BT87)&gt;0,(Calculation!I91-'Reference Data'!BT87)*Calculation!$M$5,0),0)</f>
        <v>0.12721195776255634</v>
      </c>
      <c r="BW87" s="97">
        <f>IF(Calculation!$K$6="Yes",IF((Calculation!I91)&lt;Calculation!J91,(Calculation!I91-Calculation!J91)*Calculation!$K$5,0),0)</f>
        <v>0</v>
      </c>
      <c r="BX87" s="127">
        <f>IF(Calculation!$N$5='Reference Data'!$BX$2,'Scaling Calculation'!D90,0)</f>
        <v>0</v>
      </c>
      <c r="BY87" s="3">
        <f>IF(Calculation!$N$5='Reference Data'!$BY$2,'Scaling Calculation'!H90,0)</f>
        <v>0</v>
      </c>
      <c r="BZ87" s="22">
        <f>IF(Calculation!$N$6="Yes",SUM('Reference Data'!BX87:BY87),0)</f>
        <v>0</v>
      </c>
      <c r="CA87" s="25"/>
      <c r="CB87" s="25"/>
      <c r="CC87" s="25"/>
      <c r="CD87" s="25"/>
      <c r="CE87" s="25"/>
      <c r="CF87" s="25"/>
      <c r="CG87" s="25"/>
      <c r="CH87" s="25"/>
      <c r="CI87" s="25"/>
      <c r="CJ87" s="25"/>
      <c r="CK87" s="25"/>
      <c r="CL87" s="25"/>
      <c r="CM87" s="25"/>
      <c r="CN87" s="25"/>
      <c r="CO87" s="25"/>
      <c r="CP87" s="25"/>
      <c r="CQ87" s="25" t="e">
        <f>IF(Calculation!#REF!='Reference Data'!CQ$2,Data!G87,0)</f>
        <v>#REF!</v>
      </c>
      <c r="CR87" s="25" t="e">
        <f>IF(Calculation!#REF!='Reference Data'!CR$2,Data!H87,0)</f>
        <v>#REF!</v>
      </c>
      <c r="CS87" s="25" t="e">
        <f>IF(Calculation!#REF!='Reference Data'!CS$2,Data!I87,0)</f>
        <v>#REF!</v>
      </c>
      <c r="CT87" s="25" t="e">
        <f>IF(Calculation!#REF!='Reference Data'!CT$2,Data!J87,0)</f>
        <v>#REF!</v>
      </c>
      <c r="CU87" s="25" t="e">
        <f>IF(Calculation!#REF!='Reference Data'!CU$2,Data!K87,0)</f>
        <v>#REF!</v>
      </c>
      <c r="CV87" s="25" t="e">
        <f>IF(Calculation!#REF!='Reference Data'!CV$2,Data!L87,0)</f>
        <v>#REF!</v>
      </c>
      <c r="CW87" s="25" t="e">
        <f>IF(Calculation!#REF!='Reference Data'!CW$2,Data!M87,0)</f>
        <v>#REF!</v>
      </c>
      <c r="CX87" s="25" t="e">
        <f>IF(Calculation!#REF!='Reference Data'!CX$2,Data!N87,0)</f>
        <v>#REF!</v>
      </c>
      <c r="CY87" s="25" t="e">
        <f>IF(Calculation!#REF!='Reference Data'!CY$2,Data!O87,0)</f>
        <v>#REF!</v>
      </c>
      <c r="CZ87" s="25" t="e">
        <f>IF(Calculation!#REF!='Reference Data'!CZ$2,Data!P87,0)</f>
        <v>#REF!</v>
      </c>
      <c r="DA87" s="25" t="e">
        <f>IF(Calculation!#REF!='Reference Data'!DA$2,Data!Q87,0)</f>
        <v>#REF!</v>
      </c>
      <c r="DB87" s="25" t="e">
        <f>IF(Calculation!#REF!='Reference Data'!DB$2,Data!R87,0)</f>
        <v>#REF!</v>
      </c>
      <c r="DC87" s="25" t="e">
        <f>IF(Calculation!#REF!='Reference Data'!DC$2,Data!S87,0)</f>
        <v>#REF!</v>
      </c>
      <c r="DD87" s="25" t="e">
        <f>IF(Calculation!#REF!='Reference Data'!DD$2,Data!T87,0)</f>
        <v>#REF!</v>
      </c>
      <c r="DE87" s="25" t="e">
        <f>IF(Calculation!#REF!='Reference Data'!DE$2,Data!U87,0)</f>
        <v>#REF!</v>
      </c>
      <c r="DF87" s="30" t="e">
        <f t="shared" si="16"/>
        <v>#REF!</v>
      </c>
    </row>
    <row r="88" spans="1:110" ht="15">
      <c r="A88" s="15">
        <v>10273</v>
      </c>
      <c r="B88" s="48" t="s">
        <v>95</v>
      </c>
      <c r="C88" s="24">
        <f>IF(Calculation!$C$6='Reference Data'!C$2,Data!G88,0)</f>
        <v>0</v>
      </c>
      <c r="D88" s="25">
        <f>IF(Calculation!$C$6='Reference Data'!D$2,Data!H88,0)</f>
        <v>0</v>
      </c>
      <c r="E88" s="25">
        <f>IF(Calculation!$C$6='Reference Data'!E$2,Data!I88,0)</f>
        <v>8.590946232876712</v>
      </c>
      <c r="F88" s="25">
        <f>IF(Calculation!$C$6='Reference Data'!F$2,Data!J88,0)</f>
        <v>0</v>
      </c>
      <c r="G88" s="25">
        <f>IF(Calculation!$C$6='Reference Data'!G$2,Data!K88,0)</f>
        <v>0</v>
      </c>
      <c r="H88" s="25">
        <f>IF(Calculation!$C$6='Reference Data'!H$2,Data!L88,0)</f>
        <v>0</v>
      </c>
      <c r="I88" s="25">
        <f>IF(Calculation!$C$6='Reference Data'!I$2,Data!M88,0)</f>
        <v>0</v>
      </c>
      <c r="J88" s="25">
        <f>IF(Calculation!$C$6='Reference Data'!J$2,Data!N88,0)</f>
        <v>0</v>
      </c>
      <c r="K88" s="25">
        <f>IF(Calculation!$C$6='Reference Data'!K$2,Data!O88,0)</f>
        <v>0</v>
      </c>
      <c r="L88" s="25">
        <f>IF(Calculation!$C$6='Reference Data'!L$2,Data!P88,0)</f>
        <v>0</v>
      </c>
      <c r="M88" s="25">
        <f>IF(Calculation!$C$6='Reference Data'!M$2,Data!Q88,0)</f>
        <v>0</v>
      </c>
      <c r="N88" s="25">
        <f>IF(Calculation!$C$6='Reference Data'!N$2,Data!R88,0)</f>
        <v>0</v>
      </c>
      <c r="O88" s="25">
        <f>IF(Calculation!$C$6='Reference Data'!O$2,Data!S88,0)</f>
        <v>0</v>
      </c>
      <c r="P88" s="25">
        <f>IF(Calculation!$C$6='Reference Data'!P$2,Data!T88,0)</f>
        <v>0</v>
      </c>
      <c r="Q88" s="25">
        <f>IF(Calculation!$C$6='Reference Data'!Q$2,Data!U88,0)</f>
        <v>0</v>
      </c>
      <c r="R88" s="30">
        <f t="shared" si="10"/>
        <v>8.590946232876712</v>
      </c>
      <c r="S88" s="31">
        <f>IF(S$2=Calculation!$D$6,Data!V88,0)</f>
        <v>0</v>
      </c>
      <c r="T88" s="6">
        <f>IF(T$2=Calculation!$D$6,Data!W88,0)</f>
        <v>0</v>
      </c>
      <c r="U88" s="6">
        <f>IF(U$2=Calculation!$D$6,Data!X88,0)</f>
        <v>0</v>
      </c>
      <c r="V88" s="6">
        <f>IF(V$2=Calculation!$D$6,Data!Y88,0)</f>
        <v>0</v>
      </c>
      <c r="W88" s="6">
        <f>IF(W$2=Calculation!$D$6,Data!Z88,0)</f>
        <v>0</v>
      </c>
      <c r="X88" s="6">
        <f>IF(X$2=Calculation!$D$6,Data!AA88,0)</f>
        <v>0</v>
      </c>
      <c r="Y88" s="6">
        <f>IF(Y$2=Calculation!$D$6,Data!AB88,0)</f>
        <v>0</v>
      </c>
      <c r="Z88" s="6">
        <f>IF(Z$2=Calculation!$D$6,Data!AC88,0)</f>
        <v>0</v>
      </c>
      <c r="AA88" s="6">
        <f>IF(AA$2=Calculation!$D$6,Data!AD88,0)</f>
        <v>0</v>
      </c>
      <c r="AB88" s="6">
        <f>IF(AB$2=Calculation!$D$6,Data!AE88,0)</f>
        <v>0</v>
      </c>
      <c r="AC88" s="6">
        <f>IF(AC$2=Calculation!$D$6,Data!AF88,0)</f>
        <v>0</v>
      </c>
      <c r="AD88" s="6">
        <f>IF(AD$2=Calculation!$D$6,Data!AG88,0)</f>
        <v>0</v>
      </c>
      <c r="AE88" s="6">
        <f>IF(AE$2=Calculation!$D$6,Data!AH88,0)</f>
        <v>0</v>
      </c>
      <c r="AF88" s="6">
        <f>IF(AF$2=Calculation!$D$6,Data!AI88,0)</f>
        <v>0</v>
      </c>
      <c r="AG88" s="8">
        <f t="shared" si="11"/>
        <v>0</v>
      </c>
      <c r="AH88" s="31">
        <f>IF(AH$2=Calculation!$E$6,0,0)</f>
        <v>0</v>
      </c>
      <c r="AI88" s="6">
        <f>IF(AI$2=Calculation!$E$6,Data!AJ88,0)</f>
        <v>0</v>
      </c>
      <c r="AJ88" s="6">
        <f>IF(AJ$2=Calculation!$E$6,Data!AK88,0)</f>
        <v>0</v>
      </c>
      <c r="AK88" s="6">
        <f>IF(AK$2=Calculation!$E$6,Data!AL88,0)</f>
        <v>0</v>
      </c>
      <c r="AL88" s="6">
        <f>IF(AL$2=Calculation!$E$6,Data!AM88,0)</f>
        <v>0</v>
      </c>
      <c r="AM88" s="6">
        <f>IF(AM$2=Calculation!$E$6,Data!AN88,0)</f>
        <v>0</v>
      </c>
      <c r="AN88" s="6">
        <f>IF(AN$2=Calculation!$E$6,Data!AO88,0)</f>
        <v>0</v>
      </c>
      <c r="AO88" s="6">
        <f>IF(AO$2=Calculation!$E$6,Data!AP88,0)</f>
        <v>0</v>
      </c>
      <c r="AP88" s="8">
        <f t="shared" si="12"/>
        <v>0</v>
      </c>
      <c r="AQ88" s="31">
        <f>IF(AQ$2=Calculation!$F$6,0,0)</f>
        <v>0</v>
      </c>
      <c r="AR88" s="6">
        <f>IF(AR$2=Calculation!$F$6,Data!AQ88,0)</f>
        <v>0</v>
      </c>
      <c r="AS88" s="6">
        <f>IF(AS$2=Calculation!$F$6,Data!AR88,0)</f>
        <v>0</v>
      </c>
      <c r="AT88" s="6">
        <f>IF(AT$2=Calculation!$F$6,Data!AS88,0)</f>
        <v>0</v>
      </c>
      <c r="AU88" s="6">
        <f>IF(AU$2=Calculation!$F$6,Data!AT88,0)</f>
        <v>0</v>
      </c>
      <c r="AV88" s="6">
        <f>IF(AV$2=Calculation!$F$6,Data!AU88,0)</f>
        <v>0</v>
      </c>
      <c r="AW88" s="6">
        <f>IF(AW$2=Calculation!$F$6,Data!AV88,0)</f>
        <v>0</v>
      </c>
      <c r="AX88" s="6">
        <f>IF(AX$2=Calculation!$F$6,Data!AW88,0)</f>
        <v>0</v>
      </c>
      <c r="AY88" s="8">
        <f t="shared" si="13"/>
        <v>0</v>
      </c>
      <c r="AZ88" s="31">
        <f>IF(AZ$2=Calculation!$G$6,0,0)</f>
        <v>0</v>
      </c>
      <c r="BA88" s="6">
        <f>IF(BA$2=Calculation!$G$6,Data!AX88,0)</f>
        <v>0</v>
      </c>
      <c r="BB88" s="6">
        <f>IF(BB$2=Calculation!$G$6,Data!AY88,0)</f>
        <v>0</v>
      </c>
      <c r="BC88" s="6">
        <f>IF(BC$2=Calculation!$G$6,Data!AZ88,0)</f>
        <v>0</v>
      </c>
      <c r="BD88" s="6">
        <f>IF(BD$2=Calculation!$G$6,Data!BA88,0)</f>
        <v>0</v>
      </c>
      <c r="BE88" s="6">
        <f>IF(BE$2=Calculation!$G$6,Data!BB88,0)</f>
        <v>0</v>
      </c>
      <c r="BF88" s="6">
        <f>IF(BF$2=Calculation!$G$6,Data!BC88,0)</f>
        <v>0</v>
      </c>
      <c r="BG88" s="6">
        <f>IF(BG$2=Calculation!$G$6,Data!BD88,0)</f>
        <v>0</v>
      </c>
      <c r="BH88" s="8">
        <f t="shared" si="14"/>
        <v>0</v>
      </c>
      <c r="BI88" s="119">
        <f>IF(Calculation!$H$6="Yes",Data!BE88,0)</f>
        <v>0</v>
      </c>
      <c r="BJ88" s="31">
        <f>IF(BJ$2=Calculation!$L$4,0,0)</f>
        <v>0</v>
      </c>
      <c r="BK88" s="6">
        <f>IF(BK$2=Calculation!$L$4,Data!BV88,0)</f>
        <v>0</v>
      </c>
      <c r="BL88" s="6">
        <f>IF(BL$2=Calculation!$L$4,Data!BW88,0)</f>
        <v>0</v>
      </c>
      <c r="BM88" s="6">
        <f>IF(BM$2=Calculation!$L$4,Data!BX88,0)</f>
        <v>0</v>
      </c>
      <c r="BN88" s="6">
        <f>IF(BN$2=Calculation!$L$4,Data!BY88,0)</f>
        <v>0</v>
      </c>
      <c r="BO88" s="22">
        <f t="shared" si="15"/>
        <v>0</v>
      </c>
      <c r="BP88" s="25">
        <f>IF(Calculation!$J$6='Reference Data'!BP$2,Data!C88,0)</f>
        <v>0</v>
      </c>
      <c r="BQ88" s="25">
        <f>IF(Calculation!$J$6='Reference Data'!BQ$2,Data!D88,0)</f>
        <v>0</v>
      </c>
      <c r="BR88" s="25">
        <f>IF(Calculation!$J$6='Reference Data'!BR$2,Data!E88,0)</f>
        <v>0</v>
      </c>
      <c r="BS88" s="25">
        <f>IF(Calculation!$J$6='Reference Data'!BS$2,Data!F88,0)</f>
        <v>5.881</v>
      </c>
      <c r="BT88" s="121">
        <f t="shared" si="9"/>
        <v>5.881</v>
      </c>
      <c r="BU88" s="124">
        <f>IF(Calculation!$L$6="Yes",'Reference Data'!BO88*Calculation!$L$5,0)</f>
        <v>0</v>
      </c>
      <c r="BV88" s="124">
        <f>IF(Calculation!$M$6="Yes",IF((Calculation!I92-'Reference Data'!BT88)&gt;0,(Calculation!I92-'Reference Data'!BT88)*Calculation!$M$5,0),0)</f>
        <v>0.677486558219178</v>
      </c>
      <c r="BW88" s="97">
        <f>IF(Calculation!$K$6="Yes",IF((Calculation!I92)&lt;Calculation!J92,(Calculation!I92-Calculation!J92)*Calculation!$K$5,0),0)</f>
        <v>0</v>
      </c>
      <c r="BX88" s="127">
        <f>IF(Calculation!$N$5='Reference Data'!$BX$2,'Scaling Calculation'!D91,0)</f>
        <v>0</v>
      </c>
      <c r="BY88" s="3">
        <f>IF(Calculation!$N$5='Reference Data'!$BY$2,'Scaling Calculation'!H91,0)</f>
        <v>0</v>
      </c>
      <c r="BZ88" s="22">
        <f>IF(Calculation!$N$6="Yes",SUM('Reference Data'!BX88:BY88),0)</f>
        <v>0</v>
      </c>
      <c r="CA88" s="25"/>
      <c r="CB88" s="25"/>
      <c r="CC88" s="25"/>
      <c r="CD88" s="25"/>
      <c r="CE88" s="25"/>
      <c r="CF88" s="25"/>
      <c r="CG88" s="25"/>
      <c r="CH88" s="25"/>
      <c r="CI88" s="25"/>
      <c r="CJ88" s="25"/>
      <c r="CK88" s="25"/>
      <c r="CL88" s="25"/>
      <c r="CM88" s="25"/>
      <c r="CN88" s="25"/>
      <c r="CO88" s="25"/>
      <c r="CP88" s="25"/>
      <c r="CQ88" s="25" t="e">
        <f>IF(Calculation!#REF!='Reference Data'!CQ$2,Data!G88,0)</f>
        <v>#REF!</v>
      </c>
      <c r="CR88" s="25" t="e">
        <f>IF(Calculation!#REF!='Reference Data'!CR$2,Data!H88,0)</f>
        <v>#REF!</v>
      </c>
      <c r="CS88" s="25" t="e">
        <f>IF(Calculation!#REF!='Reference Data'!CS$2,Data!I88,0)</f>
        <v>#REF!</v>
      </c>
      <c r="CT88" s="25" t="e">
        <f>IF(Calculation!#REF!='Reference Data'!CT$2,Data!J88,0)</f>
        <v>#REF!</v>
      </c>
      <c r="CU88" s="25" t="e">
        <f>IF(Calculation!#REF!='Reference Data'!CU$2,Data!K88,0)</f>
        <v>#REF!</v>
      </c>
      <c r="CV88" s="25" t="e">
        <f>IF(Calculation!#REF!='Reference Data'!CV$2,Data!L88,0)</f>
        <v>#REF!</v>
      </c>
      <c r="CW88" s="25" t="e">
        <f>IF(Calculation!#REF!='Reference Data'!CW$2,Data!M88,0)</f>
        <v>#REF!</v>
      </c>
      <c r="CX88" s="25" t="e">
        <f>IF(Calculation!#REF!='Reference Data'!CX$2,Data!N88,0)</f>
        <v>#REF!</v>
      </c>
      <c r="CY88" s="25" t="e">
        <f>IF(Calculation!#REF!='Reference Data'!CY$2,Data!O88,0)</f>
        <v>#REF!</v>
      </c>
      <c r="CZ88" s="25" t="e">
        <f>IF(Calculation!#REF!='Reference Data'!CZ$2,Data!P88,0)</f>
        <v>#REF!</v>
      </c>
      <c r="DA88" s="25" t="e">
        <f>IF(Calculation!#REF!='Reference Data'!DA$2,Data!Q88,0)</f>
        <v>#REF!</v>
      </c>
      <c r="DB88" s="25" t="e">
        <f>IF(Calculation!#REF!='Reference Data'!DB$2,Data!R88,0)</f>
        <v>#REF!</v>
      </c>
      <c r="DC88" s="25" t="e">
        <f>IF(Calculation!#REF!='Reference Data'!DC$2,Data!S88,0)</f>
        <v>#REF!</v>
      </c>
      <c r="DD88" s="25" t="e">
        <f>IF(Calculation!#REF!='Reference Data'!DD$2,Data!T88,0)</f>
        <v>#REF!</v>
      </c>
      <c r="DE88" s="25" t="e">
        <f>IF(Calculation!#REF!='Reference Data'!DE$2,Data!U88,0)</f>
        <v>#REF!</v>
      </c>
      <c r="DF88" s="30" t="e">
        <f t="shared" si="16"/>
        <v>#REF!</v>
      </c>
    </row>
    <row r="89" spans="1:110" ht="15">
      <c r="A89" s="15">
        <v>10278</v>
      </c>
      <c r="B89" s="48" t="s">
        <v>96</v>
      </c>
      <c r="C89" s="24">
        <f>IF(Calculation!$C$6='Reference Data'!C$2,Data!G89,0)</f>
        <v>0</v>
      </c>
      <c r="D89" s="25">
        <f>IF(Calculation!$C$6='Reference Data'!D$2,Data!H89,0)</f>
        <v>0</v>
      </c>
      <c r="E89" s="25">
        <f>IF(Calculation!$C$6='Reference Data'!E$2,Data!I89,0)</f>
        <v>40.538996004566215</v>
      </c>
      <c r="F89" s="25">
        <f>IF(Calculation!$C$6='Reference Data'!F$2,Data!J89,0)</f>
        <v>0</v>
      </c>
      <c r="G89" s="25">
        <f>IF(Calculation!$C$6='Reference Data'!G$2,Data!K89,0)</f>
        <v>0</v>
      </c>
      <c r="H89" s="25">
        <f>IF(Calculation!$C$6='Reference Data'!H$2,Data!L89,0)</f>
        <v>0</v>
      </c>
      <c r="I89" s="25">
        <f>IF(Calculation!$C$6='Reference Data'!I$2,Data!M89,0)</f>
        <v>0</v>
      </c>
      <c r="J89" s="25">
        <f>IF(Calculation!$C$6='Reference Data'!J$2,Data!N89,0)</f>
        <v>0</v>
      </c>
      <c r="K89" s="25">
        <f>IF(Calculation!$C$6='Reference Data'!K$2,Data!O89,0)</f>
        <v>0</v>
      </c>
      <c r="L89" s="25">
        <f>IF(Calculation!$C$6='Reference Data'!L$2,Data!P89,0)</f>
        <v>0</v>
      </c>
      <c r="M89" s="25">
        <f>IF(Calculation!$C$6='Reference Data'!M$2,Data!Q89,0)</f>
        <v>0</v>
      </c>
      <c r="N89" s="25">
        <f>IF(Calculation!$C$6='Reference Data'!N$2,Data!R89,0)</f>
        <v>0</v>
      </c>
      <c r="O89" s="25">
        <f>IF(Calculation!$C$6='Reference Data'!O$2,Data!S89,0)</f>
        <v>0</v>
      </c>
      <c r="P89" s="25">
        <f>IF(Calculation!$C$6='Reference Data'!P$2,Data!T89,0)</f>
        <v>0</v>
      </c>
      <c r="Q89" s="25">
        <f>IF(Calculation!$C$6='Reference Data'!Q$2,Data!U89,0)</f>
        <v>0</v>
      </c>
      <c r="R89" s="30">
        <f t="shared" si="10"/>
        <v>40.538996004566215</v>
      </c>
      <c r="S89" s="31">
        <f>IF(S$2=Calculation!$D$6,Data!V89,0)</f>
        <v>0</v>
      </c>
      <c r="T89" s="6">
        <f>IF(T$2=Calculation!$D$6,Data!W89,0)</f>
        <v>0</v>
      </c>
      <c r="U89" s="6">
        <f>IF(U$2=Calculation!$D$6,Data!X89,0)</f>
        <v>0</v>
      </c>
      <c r="V89" s="6">
        <f>IF(V$2=Calculation!$D$6,Data!Y89,0)</f>
        <v>0</v>
      </c>
      <c r="W89" s="6">
        <f>IF(W$2=Calculation!$D$6,Data!Z89,0)</f>
        <v>0</v>
      </c>
      <c r="X89" s="6">
        <f>IF(X$2=Calculation!$D$6,Data!AA89,0)</f>
        <v>0</v>
      </c>
      <c r="Y89" s="6">
        <f>IF(Y$2=Calculation!$D$6,Data!AB89,0)</f>
        <v>0</v>
      </c>
      <c r="Z89" s="6">
        <f>IF(Z$2=Calculation!$D$6,Data!AC89,0)</f>
        <v>0</v>
      </c>
      <c r="AA89" s="6">
        <f>IF(AA$2=Calculation!$D$6,Data!AD89,0)</f>
        <v>0</v>
      </c>
      <c r="AB89" s="6">
        <f>IF(AB$2=Calculation!$D$6,Data!AE89,0)</f>
        <v>0</v>
      </c>
      <c r="AC89" s="6">
        <f>IF(AC$2=Calculation!$D$6,Data!AF89,0)</f>
        <v>0</v>
      </c>
      <c r="AD89" s="6">
        <f>IF(AD$2=Calculation!$D$6,Data!AG89,0)</f>
        <v>0</v>
      </c>
      <c r="AE89" s="6">
        <f>IF(AE$2=Calculation!$D$6,Data!AH89,0)</f>
        <v>0</v>
      </c>
      <c r="AF89" s="6">
        <f>IF(AF$2=Calculation!$D$6,Data!AI89,0)</f>
        <v>0</v>
      </c>
      <c r="AG89" s="8">
        <f t="shared" si="11"/>
        <v>0</v>
      </c>
      <c r="AH89" s="31">
        <f>IF(AH$2=Calculation!$E$6,0,0)</f>
        <v>0</v>
      </c>
      <c r="AI89" s="6">
        <f>IF(AI$2=Calculation!$E$6,Data!AJ89,0)</f>
        <v>0</v>
      </c>
      <c r="AJ89" s="6">
        <f>IF(AJ$2=Calculation!$E$6,Data!AK89,0)</f>
        <v>1.5296803652968036</v>
      </c>
      <c r="AK89" s="6">
        <f>IF(AK$2=Calculation!$E$6,Data!AL89,0)</f>
        <v>0</v>
      </c>
      <c r="AL89" s="6">
        <f>IF(AL$2=Calculation!$E$6,Data!AM89,0)</f>
        <v>0</v>
      </c>
      <c r="AM89" s="6">
        <f>IF(AM$2=Calculation!$E$6,Data!AN89,0)</f>
        <v>0</v>
      </c>
      <c r="AN89" s="6">
        <f>IF(AN$2=Calculation!$E$6,Data!AO89,0)</f>
        <v>0</v>
      </c>
      <c r="AO89" s="6">
        <f>IF(AO$2=Calculation!$E$6,Data!AP89,0)</f>
        <v>0</v>
      </c>
      <c r="AP89" s="8">
        <f t="shared" si="12"/>
        <v>1.5296803652968036</v>
      </c>
      <c r="AQ89" s="31">
        <f>IF(AQ$2=Calculation!$F$6,0,0)</f>
        <v>0</v>
      </c>
      <c r="AR89" s="6">
        <f>IF(AR$2=Calculation!$F$6,Data!AQ89,0)</f>
        <v>0</v>
      </c>
      <c r="AS89" s="6">
        <f>IF(AS$2=Calculation!$F$6,Data!AR89,0)</f>
        <v>0</v>
      </c>
      <c r="AT89" s="6">
        <f>IF(AT$2=Calculation!$F$6,Data!AS89,0)</f>
        <v>0</v>
      </c>
      <c r="AU89" s="6">
        <f>IF(AU$2=Calculation!$F$6,Data!AT89,0)</f>
        <v>0</v>
      </c>
      <c r="AV89" s="6">
        <f>IF(AV$2=Calculation!$F$6,Data!AU89,0)</f>
        <v>0</v>
      </c>
      <c r="AW89" s="6">
        <f>IF(AW$2=Calculation!$F$6,Data!AV89,0)</f>
        <v>0</v>
      </c>
      <c r="AX89" s="6">
        <f>IF(AX$2=Calculation!$F$6,Data!AW89,0)</f>
        <v>0</v>
      </c>
      <c r="AY89" s="8">
        <f t="shared" si="13"/>
        <v>0</v>
      </c>
      <c r="AZ89" s="31">
        <f>IF(AZ$2=Calculation!$G$6,0,0)</f>
        <v>0</v>
      </c>
      <c r="BA89" s="6">
        <f>IF(BA$2=Calculation!$G$6,Data!AX89,0)</f>
        <v>0</v>
      </c>
      <c r="BB89" s="6">
        <f>IF(BB$2=Calculation!$G$6,Data!AY89,0)</f>
        <v>0</v>
      </c>
      <c r="BC89" s="6">
        <f>IF(BC$2=Calculation!$G$6,Data!AZ89,0)</f>
        <v>0</v>
      </c>
      <c r="BD89" s="6">
        <f>IF(BD$2=Calculation!$G$6,Data!BA89,0)</f>
        <v>0</v>
      </c>
      <c r="BE89" s="6">
        <f>IF(BE$2=Calculation!$G$6,Data!BB89,0)</f>
        <v>0</v>
      </c>
      <c r="BF89" s="6">
        <f>IF(BF$2=Calculation!$G$6,Data!BC89,0)</f>
        <v>0</v>
      </c>
      <c r="BG89" s="6">
        <f>IF(BG$2=Calculation!$G$6,Data!BD89,0)</f>
        <v>0</v>
      </c>
      <c r="BH89" s="8">
        <f t="shared" si="14"/>
        <v>0</v>
      </c>
      <c r="BI89" s="119">
        <f>IF(Calculation!$H$6="Yes",Data!BE89,0)</f>
        <v>0</v>
      </c>
      <c r="BJ89" s="31">
        <f>IF(BJ$2=Calculation!$L$4,0,0)</f>
        <v>0</v>
      </c>
      <c r="BK89" s="6">
        <f>IF(BK$2=Calculation!$L$4,Data!BV89,0)</f>
        <v>0</v>
      </c>
      <c r="BL89" s="6">
        <f>IF(BL$2=Calculation!$L$4,Data!BW89,0)</f>
        <v>0.07250000000000001</v>
      </c>
      <c r="BM89" s="6">
        <f>IF(BM$2=Calculation!$L$4,Data!BX89,0)</f>
        <v>0</v>
      </c>
      <c r="BN89" s="6">
        <f>IF(BN$2=Calculation!$L$4,Data!BY89,0)</f>
        <v>0</v>
      </c>
      <c r="BO89" s="22">
        <f t="shared" si="15"/>
        <v>0.07250000000000001</v>
      </c>
      <c r="BP89" s="25">
        <f>IF(Calculation!$J$6='Reference Data'!BP$2,Data!C89,0)</f>
        <v>0</v>
      </c>
      <c r="BQ89" s="25">
        <f>IF(Calculation!$J$6='Reference Data'!BQ$2,Data!D89,0)</f>
        <v>0</v>
      </c>
      <c r="BR89" s="25">
        <f>IF(Calculation!$J$6='Reference Data'!BR$2,Data!E89,0)</f>
        <v>0</v>
      </c>
      <c r="BS89" s="25">
        <f>IF(Calculation!$J$6='Reference Data'!BS$2,Data!F89,0)</f>
        <v>35.928</v>
      </c>
      <c r="BT89" s="121">
        <f t="shared" si="9"/>
        <v>35.928</v>
      </c>
      <c r="BU89" s="124">
        <f>IF(Calculation!$L$6="Yes",'Reference Data'!BO89*Calculation!$L$5,0)</f>
        <v>0.036250000000000004</v>
      </c>
      <c r="BV89" s="124">
        <f>IF(Calculation!$M$6="Yes",IF((Calculation!I93-'Reference Data'!BT89)&gt;0,(Calculation!I93-'Reference Data'!BT89)*Calculation!$M$5,0),0)</f>
        <v>0.7703289098173531</v>
      </c>
      <c r="BW89" s="97">
        <f>IF(Calculation!$K$6="Yes",IF((Calculation!I93)&lt;Calculation!J93,(Calculation!I93-Calculation!J93)*Calculation!$K$5,0),0)</f>
        <v>0</v>
      </c>
      <c r="BX89" s="127">
        <f>IF(Calculation!$N$5='Reference Data'!$BX$2,'Scaling Calculation'!D92,0)</f>
        <v>0</v>
      </c>
      <c r="BY89" s="3">
        <f>IF(Calculation!$N$5='Reference Data'!$BY$2,'Scaling Calculation'!H92,0)</f>
        <v>0</v>
      </c>
      <c r="BZ89" s="22">
        <f>IF(Calculation!$N$6="Yes",SUM('Reference Data'!BX89:BY89),0)</f>
        <v>0</v>
      </c>
      <c r="CA89" s="25"/>
      <c r="CB89" s="25"/>
      <c r="CC89" s="25"/>
      <c r="CD89" s="25"/>
      <c r="CE89" s="25"/>
      <c r="CF89" s="25"/>
      <c r="CG89" s="25"/>
      <c r="CH89" s="25"/>
      <c r="CI89" s="25"/>
      <c r="CJ89" s="25"/>
      <c r="CK89" s="25"/>
      <c r="CL89" s="25"/>
      <c r="CM89" s="25"/>
      <c r="CN89" s="25"/>
      <c r="CO89" s="25"/>
      <c r="CP89" s="25"/>
      <c r="CQ89" s="25" t="e">
        <f>IF(Calculation!#REF!='Reference Data'!CQ$2,Data!G89,0)</f>
        <v>#REF!</v>
      </c>
      <c r="CR89" s="25" t="e">
        <f>IF(Calculation!#REF!='Reference Data'!CR$2,Data!H89,0)</f>
        <v>#REF!</v>
      </c>
      <c r="CS89" s="25" t="e">
        <f>IF(Calculation!#REF!='Reference Data'!CS$2,Data!I89,0)</f>
        <v>#REF!</v>
      </c>
      <c r="CT89" s="25" t="e">
        <f>IF(Calculation!#REF!='Reference Data'!CT$2,Data!J89,0)</f>
        <v>#REF!</v>
      </c>
      <c r="CU89" s="25" t="e">
        <f>IF(Calculation!#REF!='Reference Data'!CU$2,Data!K89,0)</f>
        <v>#REF!</v>
      </c>
      <c r="CV89" s="25" t="e">
        <f>IF(Calculation!#REF!='Reference Data'!CV$2,Data!L89,0)</f>
        <v>#REF!</v>
      </c>
      <c r="CW89" s="25" t="e">
        <f>IF(Calculation!#REF!='Reference Data'!CW$2,Data!M89,0)</f>
        <v>#REF!</v>
      </c>
      <c r="CX89" s="25" t="e">
        <f>IF(Calculation!#REF!='Reference Data'!CX$2,Data!N89,0)</f>
        <v>#REF!</v>
      </c>
      <c r="CY89" s="25" t="e">
        <f>IF(Calculation!#REF!='Reference Data'!CY$2,Data!O89,0)</f>
        <v>#REF!</v>
      </c>
      <c r="CZ89" s="25" t="e">
        <f>IF(Calculation!#REF!='Reference Data'!CZ$2,Data!P89,0)</f>
        <v>#REF!</v>
      </c>
      <c r="DA89" s="25" t="e">
        <f>IF(Calculation!#REF!='Reference Data'!DA$2,Data!Q89,0)</f>
        <v>#REF!</v>
      </c>
      <c r="DB89" s="25" t="e">
        <f>IF(Calculation!#REF!='Reference Data'!DB$2,Data!R89,0)</f>
        <v>#REF!</v>
      </c>
      <c r="DC89" s="25" t="e">
        <f>IF(Calculation!#REF!='Reference Data'!DC$2,Data!S89,0)</f>
        <v>#REF!</v>
      </c>
      <c r="DD89" s="25" t="e">
        <f>IF(Calculation!#REF!='Reference Data'!DD$2,Data!T89,0)</f>
        <v>#REF!</v>
      </c>
      <c r="DE89" s="25" t="e">
        <f>IF(Calculation!#REF!='Reference Data'!DE$2,Data!U89,0)</f>
        <v>#REF!</v>
      </c>
      <c r="DF89" s="30" t="e">
        <f t="shared" si="16"/>
        <v>#REF!</v>
      </c>
    </row>
    <row r="90" spans="1:110" ht="15">
      <c r="A90" s="15">
        <v>10279</v>
      </c>
      <c r="B90" s="48" t="s">
        <v>97</v>
      </c>
      <c r="C90" s="24">
        <f>IF(Calculation!$C$6='Reference Data'!C$2,Data!G90,0)</f>
        <v>0</v>
      </c>
      <c r="D90" s="25">
        <f>IF(Calculation!$C$6='Reference Data'!D$2,Data!H90,0)</f>
        <v>0</v>
      </c>
      <c r="E90" s="25">
        <f>IF(Calculation!$C$6='Reference Data'!E$2,Data!I90,0)</f>
        <v>163.57611347031963</v>
      </c>
      <c r="F90" s="25">
        <f>IF(Calculation!$C$6='Reference Data'!F$2,Data!J90,0)</f>
        <v>0</v>
      </c>
      <c r="G90" s="25">
        <f>IF(Calculation!$C$6='Reference Data'!G$2,Data!K90,0)</f>
        <v>0</v>
      </c>
      <c r="H90" s="25">
        <f>IF(Calculation!$C$6='Reference Data'!H$2,Data!L90,0)</f>
        <v>0</v>
      </c>
      <c r="I90" s="25">
        <f>IF(Calculation!$C$6='Reference Data'!I$2,Data!M90,0)</f>
        <v>0</v>
      </c>
      <c r="J90" s="25">
        <f>IF(Calculation!$C$6='Reference Data'!J$2,Data!N90,0)</f>
        <v>0</v>
      </c>
      <c r="K90" s="25">
        <f>IF(Calculation!$C$6='Reference Data'!K$2,Data!O90,0)</f>
        <v>0</v>
      </c>
      <c r="L90" s="25">
        <f>IF(Calculation!$C$6='Reference Data'!L$2,Data!P90,0)</f>
        <v>0</v>
      </c>
      <c r="M90" s="25">
        <f>IF(Calculation!$C$6='Reference Data'!M$2,Data!Q90,0)</f>
        <v>0</v>
      </c>
      <c r="N90" s="25">
        <f>IF(Calculation!$C$6='Reference Data'!N$2,Data!R90,0)</f>
        <v>0</v>
      </c>
      <c r="O90" s="25">
        <f>IF(Calculation!$C$6='Reference Data'!O$2,Data!S90,0)</f>
        <v>0</v>
      </c>
      <c r="P90" s="25">
        <f>IF(Calculation!$C$6='Reference Data'!P$2,Data!T90,0)</f>
        <v>0</v>
      </c>
      <c r="Q90" s="25">
        <f>IF(Calculation!$C$6='Reference Data'!Q$2,Data!U90,0)</f>
        <v>0</v>
      </c>
      <c r="R90" s="30">
        <f t="shared" si="10"/>
        <v>163.57611347031963</v>
      </c>
      <c r="S90" s="31">
        <f>IF(S$2=Calculation!$D$6,Data!V90,0)</f>
        <v>0</v>
      </c>
      <c r="T90" s="6">
        <f>IF(T$2=Calculation!$D$6,Data!W90,0)</f>
        <v>87.5705799086758</v>
      </c>
      <c r="U90" s="6">
        <f>IF(U$2=Calculation!$D$6,Data!X90,0)</f>
        <v>0</v>
      </c>
      <c r="V90" s="6">
        <f>IF(V$2=Calculation!$D$6,Data!Y90,0)</f>
        <v>0</v>
      </c>
      <c r="W90" s="6">
        <f>IF(W$2=Calculation!$D$6,Data!Z90,0)</f>
        <v>0</v>
      </c>
      <c r="X90" s="6">
        <f>IF(X$2=Calculation!$D$6,Data!AA90,0)</f>
        <v>0</v>
      </c>
      <c r="Y90" s="6">
        <f>IF(Y$2=Calculation!$D$6,Data!AB90,0)</f>
        <v>0</v>
      </c>
      <c r="Z90" s="6">
        <f>IF(Z$2=Calculation!$D$6,Data!AC90,0)</f>
        <v>0</v>
      </c>
      <c r="AA90" s="6">
        <f>IF(AA$2=Calculation!$D$6,Data!AD90,0)</f>
        <v>0</v>
      </c>
      <c r="AB90" s="6">
        <f>IF(AB$2=Calculation!$D$6,Data!AE90,0)</f>
        <v>0</v>
      </c>
      <c r="AC90" s="6">
        <f>IF(AC$2=Calculation!$D$6,Data!AF90,0)</f>
        <v>0</v>
      </c>
      <c r="AD90" s="6">
        <f>IF(AD$2=Calculation!$D$6,Data!AG90,0)</f>
        <v>0</v>
      </c>
      <c r="AE90" s="6">
        <f>IF(AE$2=Calculation!$D$6,Data!AH90,0)</f>
        <v>0</v>
      </c>
      <c r="AF90" s="6">
        <f>IF(AF$2=Calculation!$D$6,Data!AI90,0)</f>
        <v>0</v>
      </c>
      <c r="AG90" s="8">
        <f t="shared" si="11"/>
        <v>87.5705799086758</v>
      </c>
      <c r="AH90" s="31">
        <f>IF(AH$2=Calculation!$E$6,0,0)</f>
        <v>0</v>
      </c>
      <c r="AI90" s="6">
        <f>IF(AI$2=Calculation!$E$6,Data!AJ90,0)</f>
        <v>0</v>
      </c>
      <c r="AJ90" s="6">
        <f>IF(AJ$2=Calculation!$E$6,Data!AK90,0)</f>
        <v>4.404452054794521</v>
      </c>
      <c r="AK90" s="6">
        <f>IF(AK$2=Calculation!$E$6,Data!AL90,0)</f>
        <v>0</v>
      </c>
      <c r="AL90" s="6">
        <f>IF(AL$2=Calculation!$E$6,Data!AM90,0)</f>
        <v>0</v>
      </c>
      <c r="AM90" s="6">
        <f>IF(AM$2=Calculation!$E$6,Data!AN90,0)</f>
        <v>0</v>
      </c>
      <c r="AN90" s="6">
        <f>IF(AN$2=Calculation!$E$6,Data!AO90,0)</f>
        <v>0</v>
      </c>
      <c r="AO90" s="6">
        <f>IF(AO$2=Calculation!$E$6,Data!AP90,0)</f>
        <v>0</v>
      </c>
      <c r="AP90" s="8">
        <f t="shared" si="12"/>
        <v>4.404452054794521</v>
      </c>
      <c r="AQ90" s="31">
        <f>IF(AQ$2=Calculation!$F$6,0,0)</f>
        <v>0</v>
      </c>
      <c r="AR90" s="6">
        <f>IF(AR$2=Calculation!$F$6,Data!AQ90,0)</f>
        <v>0</v>
      </c>
      <c r="AS90" s="6">
        <f>IF(AS$2=Calculation!$F$6,Data!AR90,0)</f>
        <v>0</v>
      </c>
      <c r="AT90" s="6">
        <f>IF(AT$2=Calculation!$F$6,Data!AS90,0)</f>
        <v>0</v>
      </c>
      <c r="AU90" s="6">
        <f>IF(AU$2=Calculation!$F$6,Data!AT90,0)</f>
        <v>0</v>
      </c>
      <c r="AV90" s="6">
        <f>IF(AV$2=Calculation!$F$6,Data!AU90,0)</f>
        <v>0</v>
      </c>
      <c r="AW90" s="6">
        <f>IF(AW$2=Calculation!$F$6,Data!AV90,0)</f>
        <v>0</v>
      </c>
      <c r="AX90" s="6">
        <f>IF(AX$2=Calculation!$F$6,Data!AW90,0)</f>
        <v>0</v>
      </c>
      <c r="AY90" s="8">
        <f t="shared" si="13"/>
        <v>0</v>
      </c>
      <c r="AZ90" s="31">
        <f>IF(AZ$2=Calculation!$G$6,0,0)</f>
        <v>0</v>
      </c>
      <c r="BA90" s="6">
        <f>IF(BA$2=Calculation!$G$6,Data!AX90,0)</f>
        <v>0</v>
      </c>
      <c r="BB90" s="6">
        <f>IF(BB$2=Calculation!$G$6,Data!AY90,0)</f>
        <v>0</v>
      </c>
      <c r="BC90" s="6">
        <f>IF(BC$2=Calculation!$G$6,Data!AZ90,0)</f>
        <v>0</v>
      </c>
      <c r="BD90" s="6">
        <f>IF(BD$2=Calculation!$G$6,Data!BA90,0)</f>
        <v>0</v>
      </c>
      <c r="BE90" s="6">
        <f>IF(BE$2=Calculation!$G$6,Data!BB90,0)</f>
        <v>0</v>
      </c>
      <c r="BF90" s="6">
        <f>IF(BF$2=Calculation!$G$6,Data!BC90,0)</f>
        <v>0</v>
      </c>
      <c r="BG90" s="6">
        <f>IF(BG$2=Calculation!$G$6,Data!BD90,0)</f>
        <v>0</v>
      </c>
      <c r="BH90" s="8">
        <f t="shared" si="14"/>
        <v>0</v>
      </c>
      <c r="BI90" s="119">
        <f>IF(Calculation!$H$6="Yes",Data!BE90,0)</f>
        <v>0</v>
      </c>
      <c r="BJ90" s="31">
        <f>IF(BJ$2=Calculation!$L$4,0,0)</f>
        <v>0</v>
      </c>
      <c r="BK90" s="6">
        <f>IF(BK$2=Calculation!$L$4,Data!BV90,0)</f>
        <v>0</v>
      </c>
      <c r="BL90" s="6">
        <f>IF(BL$2=Calculation!$L$4,Data!BW90,0)</f>
        <v>0.2935</v>
      </c>
      <c r="BM90" s="6">
        <f>IF(BM$2=Calculation!$L$4,Data!BX90,0)</f>
        <v>0</v>
      </c>
      <c r="BN90" s="6">
        <f>IF(BN$2=Calculation!$L$4,Data!BY90,0)</f>
        <v>0</v>
      </c>
      <c r="BO90" s="22">
        <f t="shared" si="15"/>
        <v>0.2935</v>
      </c>
      <c r="BP90" s="25">
        <f>IF(Calculation!$J$6='Reference Data'!BP$2,Data!C90,0)</f>
        <v>0</v>
      </c>
      <c r="BQ90" s="25">
        <f>IF(Calculation!$J$6='Reference Data'!BQ$2,Data!D90,0)</f>
        <v>0</v>
      </c>
      <c r="BR90" s="25">
        <f>IF(Calculation!$J$6='Reference Data'!BR$2,Data!E90,0)</f>
        <v>0</v>
      </c>
      <c r="BS90" s="25">
        <f>IF(Calculation!$J$6='Reference Data'!BS$2,Data!F90,0)</f>
        <v>64.765</v>
      </c>
      <c r="BT90" s="121">
        <f t="shared" si="9"/>
        <v>64.765</v>
      </c>
      <c r="BU90" s="124">
        <f>IF(Calculation!$L$6="Yes",'Reference Data'!BO90*Calculation!$L$5,0)</f>
        <v>0.14675</v>
      </c>
      <c r="BV90" s="124">
        <f>IF(Calculation!$M$6="Yes",IF((Calculation!I94-'Reference Data'!BT90)&gt;0,(Calculation!I94-'Reference Data'!BT90)*Calculation!$M$5,0),0)</f>
        <v>1.7090203767123278</v>
      </c>
      <c r="BW90" s="97">
        <f>IF(Calculation!$K$6="Yes",IF((Calculation!I94)&lt;Calculation!J94,(Calculation!I94-Calculation!J94)*Calculation!$K$5,0),0)</f>
        <v>0</v>
      </c>
      <c r="BX90" s="127">
        <f>IF(Calculation!$N$5='Reference Data'!$BX$2,'Scaling Calculation'!D93,0)</f>
        <v>0</v>
      </c>
      <c r="BY90" s="3">
        <f>IF(Calculation!$N$5='Reference Data'!$BY$2,'Scaling Calculation'!H93,0)</f>
        <v>0</v>
      </c>
      <c r="BZ90" s="22">
        <f>IF(Calculation!$N$6="Yes",SUM('Reference Data'!BX90:BY90),0)</f>
        <v>0</v>
      </c>
      <c r="CA90" s="25"/>
      <c r="CB90" s="25"/>
      <c r="CC90" s="25"/>
      <c r="CD90" s="25"/>
      <c r="CE90" s="25"/>
      <c r="CF90" s="25"/>
      <c r="CG90" s="25"/>
      <c r="CH90" s="25"/>
      <c r="CI90" s="25"/>
      <c r="CJ90" s="25"/>
      <c r="CK90" s="25"/>
      <c r="CL90" s="25"/>
      <c r="CM90" s="25"/>
      <c r="CN90" s="25"/>
      <c r="CO90" s="25"/>
      <c r="CP90" s="25"/>
      <c r="CQ90" s="25" t="e">
        <f>IF(Calculation!#REF!='Reference Data'!CQ$2,Data!G90,0)</f>
        <v>#REF!</v>
      </c>
      <c r="CR90" s="25" t="e">
        <f>IF(Calculation!#REF!='Reference Data'!CR$2,Data!H90,0)</f>
        <v>#REF!</v>
      </c>
      <c r="CS90" s="25" t="e">
        <f>IF(Calculation!#REF!='Reference Data'!CS$2,Data!I90,0)</f>
        <v>#REF!</v>
      </c>
      <c r="CT90" s="25" t="e">
        <f>IF(Calculation!#REF!='Reference Data'!CT$2,Data!J90,0)</f>
        <v>#REF!</v>
      </c>
      <c r="CU90" s="25" t="e">
        <f>IF(Calculation!#REF!='Reference Data'!CU$2,Data!K90,0)</f>
        <v>#REF!</v>
      </c>
      <c r="CV90" s="25" t="e">
        <f>IF(Calculation!#REF!='Reference Data'!CV$2,Data!L90,0)</f>
        <v>#REF!</v>
      </c>
      <c r="CW90" s="25" t="e">
        <f>IF(Calculation!#REF!='Reference Data'!CW$2,Data!M90,0)</f>
        <v>#REF!</v>
      </c>
      <c r="CX90" s="25" t="e">
        <f>IF(Calculation!#REF!='Reference Data'!CX$2,Data!N90,0)</f>
        <v>#REF!</v>
      </c>
      <c r="CY90" s="25" t="e">
        <f>IF(Calculation!#REF!='Reference Data'!CY$2,Data!O90,0)</f>
        <v>#REF!</v>
      </c>
      <c r="CZ90" s="25" t="e">
        <f>IF(Calculation!#REF!='Reference Data'!CZ$2,Data!P90,0)</f>
        <v>#REF!</v>
      </c>
      <c r="DA90" s="25" t="e">
        <f>IF(Calculation!#REF!='Reference Data'!DA$2,Data!Q90,0)</f>
        <v>#REF!</v>
      </c>
      <c r="DB90" s="25" t="e">
        <f>IF(Calculation!#REF!='Reference Data'!DB$2,Data!R90,0)</f>
        <v>#REF!</v>
      </c>
      <c r="DC90" s="25" t="e">
        <f>IF(Calculation!#REF!='Reference Data'!DC$2,Data!S90,0)</f>
        <v>#REF!</v>
      </c>
      <c r="DD90" s="25" t="e">
        <f>IF(Calculation!#REF!='Reference Data'!DD$2,Data!T90,0)</f>
        <v>#REF!</v>
      </c>
      <c r="DE90" s="25" t="e">
        <f>IF(Calculation!#REF!='Reference Data'!DE$2,Data!U90,0)</f>
        <v>#REF!</v>
      </c>
      <c r="DF90" s="30" t="e">
        <f t="shared" si="16"/>
        <v>#REF!</v>
      </c>
    </row>
    <row r="91" spans="1:110" ht="15">
      <c r="A91" s="15">
        <v>10284</v>
      </c>
      <c r="B91" s="48" t="s">
        <v>98</v>
      </c>
      <c r="C91" s="24">
        <f>IF(Calculation!$C$6='Reference Data'!C$2,Data!G91,0)</f>
        <v>0</v>
      </c>
      <c r="D91" s="25">
        <f>IF(Calculation!$C$6='Reference Data'!D$2,Data!H91,0)</f>
        <v>0</v>
      </c>
      <c r="E91" s="25">
        <f>IF(Calculation!$C$6='Reference Data'!E$2,Data!I91,0)</f>
        <v>10.666957990867582</v>
      </c>
      <c r="F91" s="25">
        <f>IF(Calculation!$C$6='Reference Data'!F$2,Data!J91,0)</f>
        <v>0</v>
      </c>
      <c r="G91" s="25">
        <f>IF(Calculation!$C$6='Reference Data'!G$2,Data!K91,0)</f>
        <v>0</v>
      </c>
      <c r="H91" s="25">
        <f>IF(Calculation!$C$6='Reference Data'!H$2,Data!L91,0)</f>
        <v>0</v>
      </c>
      <c r="I91" s="25">
        <f>IF(Calculation!$C$6='Reference Data'!I$2,Data!M91,0)</f>
        <v>0</v>
      </c>
      <c r="J91" s="25">
        <f>IF(Calculation!$C$6='Reference Data'!J$2,Data!N91,0)</f>
        <v>0</v>
      </c>
      <c r="K91" s="25">
        <f>IF(Calculation!$C$6='Reference Data'!K$2,Data!O91,0)</f>
        <v>0</v>
      </c>
      <c r="L91" s="25">
        <f>IF(Calculation!$C$6='Reference Data'!L$2,Data!P91,0)</f>
        <v>0</v>
      </c>
      <c r="M91" s="25">
        <f>IF(Calculation!$C$6='Reference Data'!M$2,Data!Q91,0)</f>
        <v>0</v>
      </c>
      <c r="N91" s="25">
        <f>IF(Calculation!$C$6='Reference Data'!N$2,Data!R91,0)</f>
        <v>0</v>
      </c>
      <c r="O91" s="25">
        <f>IF(Calculation!$C$6='Reference Data'!O$2,Data!S91,0)</f>
        <v>0</v>
      </c>
      <c r="P91" s="25">
        <f>IF(Calculation!$C$6='Reference Data'!P$2,Data!T91,0)</f>
        <v>0</v>
      </c>
      <c r="Q91" s="25">
        <f>IF(Calculation!$C$6='Reference Data'!Q$2,Data!U91,0)</f>
        <v>0</v>
      </c>
      <c r="R91" s="30">
        <f t="shared" si="10"/>
        <v>10.666957990867582</v>
      </c>
      <c r="S91" s="31">
        <f>IF(S$2=Calculation!$D$6,Data!V91,0)</f>
        <v>0</v>
      </c>
      <c r="T91" s="6">
        <f>IF(T$2=Calculation!$D$6,Data!W91,0)</f>
        <v>0</v>
      </c>
      <c r="U91" s="6">
        <f>IF(U$2=Calculation!$D$6,Data!X91,0)</f>
        <v>0</v>
      </c>
      <c r="V91" s="6">
        <f>IF(V$2=Calculation!$D$6,Data!Y91,0)</f>
        <v>0</v>
      </c>
      <c r="W91" s="6">
        <f>IF(W$2=Calculation!$D$6,Data!Z91,0)</f>
        <v>0</v>
      </c>
      <c r="X91" s="6">
        <f>IF(X$2=Calculation!$D$6,Data!AA91,0)</f>
        <v>0</v>
      </c>
      <c r="Y91" s="6">
        <f>IF(Y$2=Calculation!$D$6,Data!AB91,0)</f>
        <v>0</v>
      </c>
      <c r="Z91" s="6">
        <f>IF(Z$2=Calculation!$D$6,Data!AC91,0)</f>
        <v>0</v>
      </c>
      <c r="AA91" s="6">
        <f>IF(AA$2=Calculation!$D$6,Data!AD91,0)</f>
        <v>0</v>
      </c>
      <c r="AB91" s="6">
        <f>IF(AB$2=Calculation!$D$6,Data!AE91,0)</f>
        <v>0</v>
      </c>
      <c r="AC91" s="6">
        <f>IF(AC$2=Calculation!$D$6,Data!AF91,0)</f>
        <v>0</v>
      </c>
      <c r="AD91" s="6">
        <f>IF(AD$2=Calculation!$D$6,Data!AG91,0)</f>
        <v>0</v>
      </c>
      <c r="AE91" s="6">
        <f>IF(AE$2=Calculation!$D$6,Data!AH91,0)</f>
        <v>0</v>
      </c>
      <c r="AF91" s="6">
        <f>IF(AF$2=Calculation!$D$6,Data!AI91,0)</f>
        <v>0</v>
      </c>
      <c r="AG91" s="8">
        <f t="shared" si="11"/>
        <v>0</v>
      </c>
      <c r="AH91" s="31">
        <f>IF(AH$2=Calculation!$E$6,0,0)</f>
        <v>0</v>
      </c>
      <c r="AI91" s="6">
        <f>IF(AI$2=Calculation!$E$6,Data!AJ91,0)</f>
        <v>0</v>
      </c>
      <c r="AJ91" s="6">
        <f>IF(AJ$2=Calculation!$E$6,Data!AK91,0)</f>
        <v>0</v>
      </c>
      <c r="AK91" s="6">
        <f>IF(AK$2=Calculation!$E$6,Data!AL91,0)</f>
        <v>0</v>
      </c>
      <c r="AL91" s="6">
        <f>IF(AL$2=Calculation!$E$6,Data!AM91,0)</f>
        <v>0</v>
      </c>
      <c r="AM91" s="6">
        <f>IF(AM$2=Calculation!$E$6,Data!AN91,0)</f>
        <v>0</v>
      </c>
      <c r="AN91" s="6">
        <f>IF(AN$2=Calculation!$E$6,Data!AO91,0)</f>
        <v>0</v>
      </c>
      <c r="AO91" s="6">
        <f>IF(AO$2=Calculation!$E$6,Data!AP91,0)</f>
        <v>0</v>
      </c>
      <c r="AP91" s="8">
        <f t="shared" si="12"/>
        <v>0</v>
      </c>
      <c r="AQ91" s="31">
        <f>IF(AQ$2=Calculation!$F$6,0,0)</f>
        <v>0</v>
      </c>
      <c r="AR91" s="6">
        <f>IF(AR$2=Calculation!$F$6,Data!AQ91,0)</f>
        <v>0</v>
      </c>
      <c r="AS91" s="6">
        <f>IF(AS$2=Calculation!$F$6,Data!AR91,0)</f>
        <v>0</v>
      </c>
      <c r="AT91" s="6">
        <f>IF(AT$2=Calculation!$F$6,Data!AS91,0)</f>
        <v>0</v>
      </c>
      <c r="AU91" s="6">
        <f>IF(AU$2=Calculation!$F$6,Data!AT91,0)</f>
        <v>0</v>
      </c>
      <c r="AV91" s="6">
        <f>IF(AV$2=Calculation!$F$6,Data!AU91,0)</f>
        <v>0</v>
      </c>
      <c r="AW91" s="6">
        <f>IF(AW$2=Calculation!$F$6,Data!AV91,0)</f>
        <v>0</v>
      </c>
      <c r="AX91" s="6">
        <f>IF(AX$2=Calculation!$F$6,Data!AW91,0)</f>
        <v>0</v>
      </c>
      <c r="AY91" s="8">
        <f t="shared" si="13"/>
        <v>0</v>
      </c>
      <c r="AZ91" s="31">
        <f>IF(AZ$2=Calculation!$G$6,0,0)</f>
        <v>0</v>
      </c>
      <c r="BA91" s="6">
        <f>IF(BA$2=Calculation!$G$6,Data!AX91,0)</f>
        <v>0</v>
      </c>
      <c r="BB91" s="6">
        <f>IF(BB$2=Calculation!$G$6,Data!AY91,0)</f>
        <v>0</v>
      </c>
      <c r="BC91" s="6">
        <f>IF(BC$2=Calculation!$G$6,Data!AZ91,0)</f>
        <v>0</v>
      </c>
      <c r="BD91" s="6">
        <f>IF(BD$2=Calculation!$G$6,Data!BA91,0)</f>
        <v>0</v>
      </c>
      <c r="BE91" s="6">
        <f>IF(BE$2=Calculation!$G$6,Data!BB91,0)</f>
        <v>0</v>
      </c>
      <c r="BF91" s="6">
        <f>IF(BF$2=Calculation!$G$6,Data!BC91,0)</f>
        <v>0</v>
      </c>
      <c r="BG91" s="6">
        <f>IF(BG$2=Calculation!$G$6,Data!BD91,0)</f>
        <v>0</v>
      </c>
      <c r="BH91" s="8">
        <f t="shared" si="14"/>
        <v>0</v>
      </c>
      <c r="BI91" s="119">
        <f>IF(Calculation!$H$6="Yes",Data!BE91,0)</f>
        <v>0</v>
      </c>
      <c r="BJ91" s="31">
        <f>IF(BJ$2=Calculation!$L$4,0,0)</f>
        <v>0</v>
      </c>
      <c r="BK91" s="6">
        <f>IF(BK$2=Calculation!$L$4,Data!BV91,0)</f>
        <v>0</v>
      </c>
      <c r="BL91" s="6">
        <f>IF(BL$2=Calculation!$L$4,Data!BW91,0)</f>
        <v>0</v>
      </c>
      <c r="BM91" s="6">
        <f>IF(BM$2=Calculation!$L$4,Data!BX91,0)</f>
        <v>0</v>
      </c>
      <c r="BN91" s="6">
        <f>IF(BN$2=Calculation!$L$4,Data!BY91,0)</f>
        <v>0</v>
      </c>
      <c r="BO91" s="22">
        <f t="shared" si="15"/>
        <v>0</v>
      </c>
      <c r="BP91" s="25">
        <f>IF(Calculation!$J$6='Reference Data'!BP$2,Data!C91,0)</f>
        <v>0</v>
      </c>
      <c r="BQ91" s="25">
        <f>IF(Calculation!$J$6='Reference Data'!BQ$2,Data!D91,0)</f>
        <v>0</v>
      </c>
      <c r="BR91" s="25">
        <f>IF(Calculation!$J$6='Reference Data'!BR$2,Data!E91,0)</f>
        <v>0</v>
      </c>
      <c r="BS91" s="25">
        <f>IF(Calculation!$J$6='Reference Data'!BS$2,Data!F91,0)</f>
        <v>10.158</v>
      </c>
      <c r="BT91" s="121">
        <f t="shared" si="9"/>
        <v>10.158</v>
      </c>
      <c r="BU91" s="124">
        <f>IF(Calculation!$L$6="Yes",'Reference Data'!BO91*Calculation!$L$5,0)</f>
        <v>0</v>
      </c>
      <c r="BV91" s="124">
        <f>IF(Calculation!$M$6="Yes",IF((Calculation!I95-'Reference Data'!BT91)&gt;0,(Calculation!I95-'Reference Data'!BT91)*Calculation!$M$5,0),0)</f>
        <v>0.12723949771689558</v>
      </c>
      <c r="BW91" s="97">
        <f>IF(Calculation!$K$6="Yes",IF((Calculation!I95)&lt;Calculation!J95,(Calculation!I95-Calculation!J95)*Calculation!$K$5,0),0)</f>
        <v>0</v>
      </c>
      <c r="BX91" s="127">
        <f>IF(Calculation!$N$5='Reference Data'!$BX$2,'Scaling Calculation'!D94,0)</f>
        <v>0</v>
      </c>
      <c r="BY91" s="3">
        <f>IF(Calculation!$N$5='Reference Data'!$BY$2,'Scaling Calculation'!H94,0)</f>
        <v>0</v>
      </c>
      <c r="BZ91" s="22">
        <f>IF(Calculation!$N$6="Yes",SUM('Reference Data'!BX91:BY91),0)</f>
        <v>0</v>
      </c>
      <c r="CA91" s="25"/>
      <c r="CB91" s="25"/>
      <c r="CC91" s="25"/>
      <c r="CD91" s="25"/>
      <c r="CE91" s="25"/>
      <c r="CF91" s="25"/>
      <c r="CG91" s="25"/>
      <c r="CH91" s="25"/>
      <c r="CI91" s="25"/>
      <c r="CJ91" s="25"/>
      <c r="CK91" s="25"/>
      <c r="CL91" s="25"/>
      <c r="CM91" s="25"/>
      <c r="CN91" s="25"/>
      <c r="CO91" s="25"/>
      <c r="CP91" s="25"/>
      <c r="CQ91" s="25" t="e">
        <f>IF(Calculation!#REF!='Reference Data'!CQ$2,Data!G91,0)</f>
        <v>#REF!</v>
      </c>
      <c r="CR91" s="25" t="e">
        <f>IF(Calculation!#REF!='Reference Data'!CR$2,Data!H91,0)</f>
        <v>#REF!</v>
      </c>
      <c r="CS91" s="25" t="e">
        <f>IF(Calculation!#REF!='Reference Data'!CS$2,Data!I91,0)</f>
        <v>#REF!</v>
      </c>
      <c r="CT91" s="25" t="e">
        <f>IF(Calculation!#REF!='Reference Data'!CT$2,Data!J91,0)</f>
        <v>#REF!</v>
      </c>
      <c r="CU91" s="25" t="e">
        <f>IF(Calculation!#REF!='Reference Data'!CU$2,Data!K91,0)</f>
        <v>#REF!</v>
      </c>
      <c r="CV91" s="25" t="e">
        <f>IF(Calculation!#REF!='Reference Data'!CV$2,Data!L91,0)</f>
        <v>#REF!</v>
      </c>
      <c r="CW91" s="25" t="e">
        <f>IF(Calculation!#REF!='Reference Data'!CW$2,Data!M91,0)</f>
        <v>#REF!</v>
      </c>
      <c r="CX91" s="25" t="e">
        <f>IF(Calculation!#REF!='Reference Data'!CX$2,Data!N91,0)</f>
        <v>#REF!</v>
      </c>
      <c r="CY91" s="25" t="e">
        <f>IF(Calculation!#REF!='Reference Data'!CY$2,Data!O91,0)</f>
        <v>#REF!</v>
      </c>
      <c r="CZ91" s="25" t="e">
        <f>IF(Calculation!#REF!='Reference Data'!CZ$2,Data!P91,0)</f>
        <v>#REF!</v>
      </c>
      <c r="DA91" s="25" t="e">
        <f>IF(Calculation!#REF!='Reference Data'!DA$2,Data!Q91,0)</f>
        <v>#REF!</v>
      </c>
      <c r="DB91" s="25" t="e">
        <f>IF(Calculation!#REF!='Reference Data'!DB$2,Data!R91,0)</f>
        <v>#REF!</v>
      </c>
      <c r="DC91" s="25" t="e">
        <f>IF(Calculation!#REF!='Reference Data'!DC$2,Data!S91,0)</f>
        <v>#REF!</v>
      </c>
      <c r="DD91" s="25" t="e">
        <f>IF(Calculation!#REF!='Reference Data'!DD$2,Data!T91,0)</f>
        <v>#REF!</v>
      </c>
      <c r="DE91" s="25" t="e">
        <f>IF(Calculation!#REF!='Reference Data'!DE$2,Data!U91,0)</f>
        <v>#REF!</v>
      </c>
      <c r="DF91" s="30" t="e">
        <f t="shared" si="16"/>
        <v>#REF!</v>
      </c>
    </row>
    <row r="92" spans="1:110" ht="15">
      <c r="A92" s="15">
        <v>10285</v>
      </c>
      <c r="B92" s="48" t="s">
        <v>99</v>
      </c>
      <c r="C92" s="24">
        <f>IF(Calculation!$C$6='Reference Data'!C$2,Data!G92,0)</f>
        <v>0</v>
      </c>
      <c r="D92" s="25">
        <f>IF(Calculation!$C$6='Reference Data'!D$2,Data!H92,0)</f>
        <v>0</v>
      </c>
      <c r="E92" s="25">
        <f>IF(Calculation!$C$6='Reference Data'!E$2,Data!I92,0)</f>
        <v>7.515010502283103</v>
      </c>
      <c r="F92" s="25">
        <f>IF(Calculation!$C$6='Reference Data'!F$2,Data!J92,0)</f>
        <v>0</v>
      </c>
      <c r="G92" s="25">
        <f>IF(Calculation!$C$6='Reference Data'!G$2,Data!K92,0)</f>
        <v>0</v>
      </c>
      <c r="H92" s="25">
        <f>IF(Calculation!$C$6='Reference Data'!H$2,Data!L92,0)</f>
        <v>0</v>
      </c>
      <c r="I92" s="25">
        <f>IF(Calculation!$C$6='Reference Data'!I$2,Data!M92,0)</f>
        <v>0</v>
      </c>
      <c r="J92" s="25">
        <f>IF(Calculation!$C$6='Reference Data'!J$2,Data!N92,0)</f>
        <v>0</v>
      </c>
      <c r="K92" s="25">
        <f>IF(Calculation!$C$6='Reference Data'!K$2,Data!O92,0)</f>
        <v>0</v>
      </c>
      <c r="L92" s="25">
        <f>IF(Calculation!$C$6='Reference Data'!L$2,Data!P92,0)</f>
        <v>0</v>
      </c>
      <c r="M92" s="25">
        <f>IF(Calculation!$C$6='Reference Data'!M$2,Data!Q92,0)</f>
        <v>0</v>
      </c>
      <c r="N92" s="25">
        <f>IF(Calculation!$C$6='Reference Data'!N$2,Data!R92,0)</f>
        <v>0</v>
      </c>
      <c r="O92" s="25">
        <f>IF(Calculation!$C$6='Reference Data'!O$2,Data!S92,0)</f>
        <v>0</v>
      </c>
      <c r="P92" s="25">
        <f>IF(Calculation!$C$6='Reference Data'!P$2,Data!T92,0)</f>
        <v>0</v>
      </c>
      <c r="Q92" s="25">
        <f>IF(Calculation!$C$6='Reference Data'!Q$2,Data!U92,0)</f>
        <v>0</v>
      </c>
      <c r="R92" s="30">
        <f t="shared" si="10"/>
        <v>7.515010502283103</v>
      </c>
      <c r="S92" s="31">
        <f>IF(S$2=Calculation!$D$6,Data!V92,0)</f>
        <v>0</v>
      </c>
      <c r="T92" s="6">
        <f>IF(T$2=Calculation!$D$6,Data!W92,0)</f>
        <v>0</v>
      </c>
      <c r="U92" s="6">
        <f>IF(U$2=Calculation!$D$6,Data!X92,0)</f>
        <v>0</v>
      </c>
      <c r="V92" s="6">
        <f>IF(V$2=Calculation!$D$6,Data!Y92,0)</f>
        <v>0</v>
      </c>
      <c r="W92" s="6">
        <f>IF(W$2=Calculation!$D$6,Data!Z92,0)</f>
        <v>0</v>
      </c>
      <c r="X92" s="6">
        <f>IF(X$2=Calculation!$D$6,Data!AA92,0)</f>
        <v>0</v>
      </c>
      <c r="Y92" s="6">
        <f>IF(Y$2=Calculation!$D$6,Data!AB92,0)</f>
        <v>0</v>
      </c>
      <c r="Z92" s="6">
        <f>IF(Z$2=Calculation!$D$6,Data!AC92,0)</f>
        <v>0</v>
      </c>
      <c r="AA92" s="6">
        <f>IF(AA$2=Calculation!$D$6,Data!AD92,0)</f>
        <v>0</v>
      </c>
      <c r="AB92" s="6">
        <f>IF(AB$2=Calculation!$D$6,Data!AE92,0)</f>
        <v>0</v>
      </c>
      <c r="AC92" s="6">
        <f>IF(AC$2=Calculation!$D$6,Data!AF92,0)</f>
        <v>0</v>
      </c>
      <c r="AD92" s="6">
        <f>IF(AD$2=Calculation!$D$6,Data!AG92,0)</f>
        <v>0</v>
      </c>
      <c r="AE92" s="6">
        <f>IF(AE$2=Calculation!$D$6,Data!AH92,0)</f>
        <v>0</v>
      </c>
      <c r="AF92" s="6">
        <f>IF(AF$2=Calculation!$D$6,Data!AI92,0)</f>
        <v>0</v>
      </c>
      <c r="AG92" s="8">
        <f t="shared" si="11"/>
        <v>0</v>
      </c>
      <c r="AH92" s="31">
        <f>IF(AH$2=Calculation!$E$6,0,0)</f>
        <v>0</v>
      </c>
      <c r="AI92" s="6">
        <f>IF(AI$2=Calculation!$E$6,Data!AJ92,0)</f>
        <v>0</v>
      </c>
      <c r="AJ92" s="6">
        <f>IF(AJ$2=Calculation!$E$6,Data!AK92,0)</f>
        <v>0</v>
      </c>
      <c r="AK92" s="6">
        <f>IF(AK$2=Calculation!$E$6,Data!AL92,0)</f>
        <v>0</v>
      </c>
      <c r="AL92" s="6">
        <f>IF(AL$2=Calculation!$E$6,Data!AM92,0)</f>
        <v>0</v>
      </c>
      <c r="AM92" s="6">
        <f>IF(AM$2=Calculation!$E$6,Data!AN92,0)</f>
        <v>0</v>
      </c>
      <c r="AN92" s="6">
        <f>IF(AN$2=Calculation!$E$6,Data!AO92,0)</f>
        <v>0</v>
      </c>
      <c r="AO92" s="6">
        <f>IF(AO$2=Calculation!$E$6,Data!AP92,0)</f>
        <v>0</v>
      </c>
      <c r="AP92" s="8">
        <f t="shared" si="12"/>
        <v>0</v>
      </c>
      <c r="AQ92" s="31">
        <f>IF(AQ$2=Calculation!$F$6,0,0)</f>
        <v>0</v>
      </c>
      <c r="AR92" s="6">
        <f>IF(AR$2=Calculation!$F$6,Data!AQ92,0)</f>
        <v>0</v>
      </c>
      <c r="AS92" s="6">
        <f>IF(AS$2=Calculation!$F$6,Data!AR92,0)</f>
        <v>0</v>
      </c>
      <c r="AT92" s="6">
        <f>IF(AT$2=Calculation!$F$6,Data!AS92,0)</f>
        <v>0</v>
      </c>
      <c r="AU92" s="6">
        <f>IF(AU$2=Calculation!$F$6,Data!AT92,0)</f>
        <v>0</v>
      </c>
      <c r="AV92" s="6">
        <f>IF(AV$2=Calculation!$F$6,Data!AU92,0)</f>
        <v>0</v>
      </c>
      <c r="AW92" s="6">
        <f>IF(AW$2=Calculation!$F$6,Data!AV92,0)</f>
        <v>0</v>
      </c>
      <c r="AX92" s="6">
        <f>IF(AX$2=Calculation!$F$6,Data!AW92,0)</f>
        <v>0</v>
      </c>
      <c r="AY92" s="8">
        <f t="shared" si="13"/>
        <v>0</v>
      </c>
      <c r="AZ92" s="31">
        <f>IF(AZ$2=Calculation!$G$6,0,0)</f>
        <v>0</v>
      </c>
      <c r="BA92" s="6">
        <f>IF(BA$2=Calculation!$G$6,Data!AX92,0)</f>
        <v>0</v>
      </c>
      <c r="BB92" s="6">
        <f>IF(BB$2=Calculation!$G$6,Data!AY92,0)</f>
        <v>0</v>
      </c>
      <c r="BC92" s="6">
        <f>IF(BC$2=Calculation!$G$6,Data!AZ92,0)</f>
        <v>0</v>
      </c>
      <c r="BD92" s="6">
        <f>IF(BD$2=Calculation!$G$6,Data!BA92,0)</f>
        <v>0</v>
      </c>
      <c r="BE92" s="6">
        <f>IF(BE$2=Calculation!$G$6,Data!BB92,0)</f>
        <v>0</v>
      </c>
      <c r="BF92" s="6">
        <f>IF(BF$2=Calculation!$G$6,Data!BC92,0)</f>
        <v>0</v>
      </c>
      <c r="BG92" s="6">
        <f>IF(BG$2=Calculation!$G$6,Data!BD92,0)</f>
        <v>0</v>
      </c>
      <c r="BH92" s="8">
        <f t="shared" si="14"/>
        <v>0</v>
      </c>
      <c r="BI92" s="119">
        <f>IF(Calculation!$H$6="Yes",Data!BE92,0)</f>
        <v>0</v>
      </c>
      <c r="BJ92" s="31">
        <f>IF(BJ$2=Calculation!$L$4,0,0)</f>
        <v>0</v>
      </c>
      <c r="BK92" s="6">
        <f>IF(BK$2=Calculation!$L$4,Data!BV92,0)</f>
        <v>0</v>
      </c>
      <c r="BL92" s="6">
        <f>IF(BL$2=Calculation!$L$4,Data!BW92,0)</f>
        <v>0</v>
      </c>
      <c r="BM92" s="6">
        <f>IF(BM$2=Calculation!$L$4,Data!BX92,0)</f>
        <v>0</v>
      </c>
      <c r="BN92" s="6">
        <f>IF(BN$2=Calculation!$L$4,Data!BY92,0)</f>
        <v>0</v>
      </c>
      <c r="BO92" s="22">
        <f t="shared" si="15"/>
        <v>0</v>
      </c>
      <c r="BP92" s="25">
        <f>IF(Calculation!$J$6='Reference Data'!BP$2,Data!C92,0)</f>
        <v>0</v>
      </c>
      <c r="BQ92" s="25">
        <f>IF(Calculation!$J$6='Reference Data'!BQ$2,Data!D92,0)</f>
        <v>0</v>
      </c>
      <c r="BR92" s="25">
        <f>IF(Calculation!$J$6='Reference Data'!BR$2,Data!E92,0)</f>
        <v>0</v>
      </c>
      <c r="BS92" s="25">
        <f>IF(Calculation!$J$6='Reference Data'!BS$2,Data!F92,0)</f>
        <v>6.529</v>
      </c>
      <c r="BT92" s="121">
        <f t="shared" si="9"/>
        <v>6.529</v>
      </c>
      <c r="BU92" s="124">
        <f>IF(Calculation!$L$6="Yes",'Reference Data'!BO92*Calculation!$L$5,0)</f>
        <v>0</v>
      </c>
      <c r="BV92" s="124">
        <f>IF(Calculation!$M$6="Yes",IF((Calculation!I96-'Reference Data'!BT92)&gt;0,(Calculation!I96-'Reference Data'!BT92)*Calculation!$M$5,0),0)</f>
        <v>0.24650262557077585</v>
      </c>
      <c r="BW92" s="97">
        <f>IF(Calculation!$K$6="Yes",IF((Calculation!I96)&lt;Calculation!J96,(Calculation!I96-Calculation!J96)*Calculation!$K$5,0),0)</f>
        <v>0</v>
      </c>
      <c r="BX92" s="127">
        <f>IF(Calculation!$N$5='Reference Data'!$BX$2,'Scaling Calculation'!D95,0)</f>
        <v>0</v>
      </c>
      <c r="BY92" s="3">
        <f>IF(Calculation!$N$5='Reference Data'!$BY$2,'Scaling Calculation'!H95,0)</f>
        <v>0</v>
      </c>
      <c r="BZ92" s="22">
        <f>IF(Calculation!$N$6="Yes",SUM('Reference Data'!BX92:BY92),0)</f>
        <v>0</v>
      </c>
      <c r="CA92" s="25"/>
      <c r="CB92" s="25"/>
      <c r="CC92" s="25"/>
      <c r="CD92" s="25"/>
      <c r="CE92" s="25"/>
      <c r="CF92" s="25"/>
      <c r="CG92" s="25"/>
      <c r="CH92" s="25"/>
      <c r="CI92" s="25"/>
      <c r="CJ92" s="25"/>
      <c r="CK92" s="25"/>
      <c r="CL92" s="25"/>
      <c r="CM92" s="25"/>
      <c r="CN92" s="25"/>
      <c r="CO92" s="25"/>
      <c r="CP92" s="25"/>
      <c r="CQ92" s="25" t="e">
        <f>IF(Calculation!#REF!='Reference Data'!CQ$2,Data!G92,0)</f>
        <v>#REF!</v>
      </c>
      <c r="CR92" s="25" t="e">
        <f>IF(Calculation!#REF!='Reference Data'!CR$2,Data!H92,0)</f>
        <v>#REF!</v>
      </c>
      <c r="CS92" s="25" t="e">
        <f>IF(Calculation!#REF!='Reference Data'!CS$2,Data!I92,0)</f>
        <v>#REF!</v>
      </c>
      <c r="CT92" s="25" t="e">
        <f>IF(Calculation!#REF!='Reference Data'!CT$2,Data!J92,0)</f>
        <v>#REF!</v>
      </c>
      <c r="CU92" s="25" t="e">
        <f>IF(Calculation!#REF!='Reference Data'!CU$2,Data!K92,0)</f>
        <v>#REF!</v>
      </c>
      <c r="CV92" s="25" t="e">
        <f>IF(Calculation!#REF!='Reference Data'!CV$2,Data!L92,0)</f>
        <v>#REF!</v>
      </c>
      <c r="CW92" s="25" t="e">
        <f>IF(Calculation!#REF!='Reference Data'!CW$2,Data!M92,0)</f>
        <v>#REF!</v>
      </c>
      <c r="CX92" s="25" t="e">
        <f>IF(Calculation!#REF!='Reference Data'!CX$2,Data!N92,0)</f>
        <v>#REF!</v>
      </c>
      <c r="CY92" s="25" t="e">
        <f>IF(Calculation!#REF!='Reference Data'!CY$2,Data!O92,0)</f>
        <v>#REF!</v>
      </c>
      <c r="CZ92" s="25" t="e">
        <f>IF(Calculation!#REF!='Reference Data'!CZ$2,Data!P92,0)</f>
        <v>#REF!</v>
      </c>
      <c r="DA92" s="25" t="e">
        <f>IF(Calculation!#REF!='Reference Data'!DA$2,Data!Q92,0)</f>
        <v>#REF!</v>
      </c>
      <c r="DB92" s="25" t="e">
        <f>IF(Calculation!#REF!='Reference Data'!DB$2,Data!R92,0)</f>
        <v>#REF!</v>
      </c>
      <c r="DC92" s="25" t="e">
        <f>IF(Calculation!#REF!='Reference Data'!DC$2,Data!S92,0)</f>
        <v>#REF!</v>
      </c>
      <c r="DD92" s="25" t="e">
        <f>IF(Calculation!#REF!='Reference Data'!DD$2,Data!T92,0)</f>
        <v>#REF!</v>
      </c>
      <c r="DE92" s="25" t="e">
        <f>IF(Calculation!#REF!='Reference Data'!DE$2,Data!U92,0)</f>
        <v>#REF!</v>
      </c>
      <c r="DF92" s="30" t="e">
        <f t="shared" si="16"/>
        <v>#REF!</v>
      </c>
    </row>
    <row r="93" spans="1:110" ht="15">
      <c r="A93" s="15">
        <v>10286</v>
      </c>
      <c r="B93" s="48" t="s">
        <v>100</v>
      </c>
      <c r="C93" s="24">
        <f>IF(Calculation!$C$6='Reference Data'!C$2,Data!G93,0)</f>
        <v>0</v>
      </c>
      <c r="D93" s="25">
        <f>IF(Calculation!$C$6='Reference Data'!D$2,Data!H93,0)</f>
        <v>0</v>
      </c>
      <c r="E93" s="25">
        <f>IF(Calculation!$C$6='Reference Data'!E$2,Data!I93,0)</f>
        <v>72.80323664383562</v>
      </c>
      <c r="F93" s="25">
        <f>IF(Calculation!$C$6='Reference Data'!F$2,Data!J93,0)</f>
        <v>0</v>
      </c>
      <c r="G93" s="25">
        <f>IF(Calculation!$C$6='Reference Data'!G$2,Data!K93,0)</f>
        <v>0</v>
      </c>
      <c r="H93" s="25">
        <f>IF(Calculation!$C$6='Reference Data'!H$2,Data!L93,0)</f>
        <v>0</v>
      </c>
      <c r="I93" s="25">
        <f>IF(Calculation!$C$6='Reference Data'!I$2,Data!M93,0)</f>
        <v>0</v>
      </c>
      <c r="J93" s="25">
        <f>IF(Calculation!$C$6='Reference Data'!J$2,Data!N93,0)</f>
        <v>0</v>
      </c>
      <c r="K93" s="25">
        <f>IF(Calculation!$C$6='Reference Data'!K$2,Data!O93,0)</f>
        <v>0</v>
      </c>
      <c r="L93" s="25">
        <f>IF(Calculation!$C$6='Reference Data'!L$2,Data!P93,0)</f>
        <v>0</v>
      </c>
      <c r="M93" s="25">
        <f>IF(Calculation!$C$6='Reference Data'!M$2,Data!Q93,0)</f>
        <v>0</v>
      </c>
      <c r="N93" s="25">
        <f>IF(Calculation!$C$6='Reference Data'!N$2,Data!R93,0)</f>
        <v>0</v>
      </c>
      <c r="O93" s="25">
        <f>IF(Calculation!$C$6='Reference Data'!O$2,Data!S93,0)</f>
        <v>0</v>
      </c>
      <c r="P93" s="25">
        <f>IF(Calculation!$C$6='Reference Data'!P$2,Data!T93,0)</f>
        <v>0</v>
      </c>
      <c r="Q93" s="25">
        <f>IF(Calculation!$C$6='Reference Data'!Q$2,Data!U93,0)</f>
        <v>0</v>
      </c>
      <c r="R93" s="30">
        <f t="shared" si="10"/>
        <v>72.80323664383562</v>
      </c>
      <c r="S93" s="31">
        <f>IF(S$2=Calculation!$D$6,Data!V93,0)</f>
        <v>0</v>
      </c>
      <c r="T93" s="6">
        <f>IF(T$2=Calculation!$D$6,Data!W93,0)</f>
        <v>0</v>
      </c>
      <c r="U93" s="6">
        <f>IF(U$2=Calculation!$D$6,Data!X93,0)</f>
        <v>0</v>
      </c>
      <c r="V93" s="6">
        <f>IF(V$2=Calculation!$D$6,Data!Y93,0)</f>
        <v>0</v>
      </c>
      <c r="W93" s="6">
        <f>IF(W$2=Calculation!$D$6,Data!Z93,0)</f>
        <v>0</v>
      </c>
      <c r="X93" s="6">
        <f>IF(X$2=Calculation!$D$6,Data!AA93,0)</f>
        <v>0</v>
      </c>
      <c r="Y93" s="6">
        <f>IF(Y$2=Calculation!$D$6,Data!AB93,0)</f>
        <v>0</v>
      </c>
      <c r="Z93" s="6">
        <f>IF(Z$2=Calculation!$D$6,Data!AC93,0)</f>
        <v>0</v>
      </c>
      <c r="AA93" s="6">
        <f>IF(AA$2=Calculation!$D$6,Data!AD93,0)</f>
        <v>0</v>
      </c>
      <c r="AB93" s="6">
        <f>IF(AB$2=Calculation!$D$6,Data!AE93,0)</f>
        <v>0</v>
      </c>
      <c r="AC93" s="6">
        <f>IF(AC$2=Calculation!$D$6,Data!AF93,0)</f>
        <v>0</v>
      </c>
      <c r="AD93" s="6">
        <f>IF(AD$2=Calculation!$D$6,Data!AG93,0)</f>
        <v>0</v>
      </c>
      <c r="AE93" s="6">
        <f>IF(AE$2=Calculation!$D$6,Data!AH93,0)</f>
        <v>0</v>
      </c>
      <c r="AF93" s="6">
        <f>IF(AF$2=Calculation!$D$6,Data!AI93,0)</f>
        <v>0</v>
      </c>
      <c r="AG93" s="8">
        <f t="shared" si="11"/>
        <v>0</v>
      </c>
      <c r="AH93" s="31">
        <f>IF(AH$2=Calculation!$E$6,0,0)</f>
        <v>0</v>
      </c>
      <c r="AI93" s="6">
        <f>IF(AI$2=Calculation!$E$6,Data!AJ93,0)</f>
        <v>0</v>
      </c>
      <c r="AJ93" s="6">
        <f>IF(AJ$2=Calculation!$E$6,Data!AK93,0)</f>
        <v>24.130707762557076</v>
      </c>
      <c r="AK93" s="6">
        <f>IF(AK$2=Calculation!$E$6,Data!AL93,0)</f>
        <v>0</v>
      </c>
      <c r="AL93" s="6">
        <f>IF(AL$2=Calculation!$E$6,Data!AM93,0)</f>
        <v>0</v>
      </c>
      <c r="AM93" s="6">
        <f>IF(AM$2=Calculation!$E$6,Data!AN93,0)</f>
        <v>0</v>
      </c>
      <c r="AN93" s="6">
        <f>IF(AN$2=Calculation!$E$6,Data!AO93,0)</f>
        <v>0</v>
      </c>
      <c r="AO93" s="6">
        <f>IF(AO$2=Calculation!$E$6,Data!AP93,0)</f>
        <v>0</v>
      </c>
      <c r="AP93" s="8">
        <f t="shared" si="12"/>
        <v>24.130707762557076</v>
      </c>
      <c r="AQ93" s="31">
        <f>IF(AQ$2=Calculation!$F$6,0,0)</f>
        <v>0</v>
      </c>
      <c r="AR93" s="6">
        <f>IF(AR$2=Calculation!$F$6,Data!AQ93,0)</f>
        <v>0</v>
      </c>
      <c r="AS93" s="6">
        <f>IF(AS$2=Calculation!$F$6,Data!AR93,0)</f>
        <v>0</v>
      </c>
      <c r="AT93" s="6">
        <f>IF(AT$2=Calculation!$F$6,Data!AS93,0)</f>
        <v>0</v>
      </c>
      <c r="AU93" s="6">
        <f>IF(AU$2=Calculation!$F$6,Data!AT93,0)</f>
        <v>0</v>
      </c>
      <c r="AV93" s="6">
        <f>IF(AV$2=Calculation!$F$6,Data!AU93,0)</f>
        <v>0</v>
      </c>
      <c r="AW93" s="6">
        <f>IF(AW$2=Calculation!$F$6,Data!AV93,0)</f>
        <v>0</v>
      </c>
      <c r="AX93" s="6">
        <f>IF(AX$2=Calculation!$F$6,Data!AW93,0)</f>
        <v>0</v>
      </c>
      <c r="AY93" s="8">
        <f t="shared" si="13"/>
        <v>0</v>
      </c>
      <c r="AZ93" s="31">
        <f>IF(AZ$2=Calculation!$G$6,0,0)</f>
        <v>0</v>
      </c>
      <c r="BA93" s="6">
        <f>IF(BA$2=Calculation!$G$6,Data!AX93,0)</f>
        <v>0</v>
      </c>
      <c r="BB93" s="6">
        <f>IF(BB$2=Calculation!$G$6,Data!AY93,0)</f>
        <v>0</v>
      </c>
      <c r="BC93" s="6">
        <f>IF(BC$2=Calculation!$G$6,Data!AZ93,0)</f>
        <v>0</v>
      </c>
      <c r="BD93" s="6">
        <f>IF(BD$2=Calculation!$G$6,Data!BA93,0)</f>
        <v>0</v>
      </c>
      <c r="BE93" s="6">
        <f>IF(BE$2=Calculation!$G$6,Data!BB93,0)</f>
        <v>0</v>
      </c>
      <c r="BF93" s="6">
        <f>IF(BF$2=Calculation!$G$6,Data!BC93,0)</f>
        <v>0</v>
      </c>
      <c r="BG93" s="6">
        <f>IF(BG$2=Calculation!$G$6,Data!BD93,0)</f>
        <v>0</v>
      </c>
      <c r="BH93" s="8">
        <f t="shared" si="14"/>
        <v>0</v>
      </c>
      <c r="BI93" s="119">
        <f>IF(Calculation!$H$6="Yes",Data!BE93,0)</f>
        <v>0</v>
      </c>
      <c r="BJ93" s="31">
        <f>IF(BJ$2=Calculation!$L$4,0,0)</f>
        <v>0</v>
      </c>
      <c r="BK93" s="6">
        <f>IF(BK$2=Calculation!$L$4,Data!BV93,0)</f>
        <v>0</v>
      </c>
      <c r="BL93" s="6">
        <f>IF(BL$2=Calculation!$L$4,Data!BW93,0)</f>
        <v>0.483</v>
      </c>
      <c r="BM93" s="6">
        <f>IF(BM$2=Calculation!$L$4,Data!BX93,0)</f>
        <v>0</v>
      </c>
      <c r="BN93" s="6">
        <f>IF(BN$2=Calculation!$L$4,Data!BY93,0)</f>
        <v>0</v>
      </c>
      <c r="BO93" s="22">
        <f t="shared" si="15"/>
        <v>0.483</v>
      </c>
      <c r="BP93" s="25">
        <f>IF(Calculation!$J$6='Reference Data'!BP$2,Data!C93,0)</f>
        <v>0</v>
      </c>
      <c r="BQ93" s="25">
        <f>IF(Calculation!$J$6='Reference Data'!BQ$2,Data!D93,0)</f>
        <v>0</v>
      </c>
      <c r="BR93" s="25">
        <f>IF(Calculation!$J$6='Reference Data'!BR$2,Data!E93,0)</f>
        <v>0</v>
      </c>
      <c r="BS93" s="25">
        <f>IF(Calculation!$J$6='Reference Data'!BS$2,Data!F93,0)</f>
        <v>45.911</v>
      </c>
      <c r="BT93" s="121">
        <f t="shared" si="9"/>
        <v>45.911</v>
      </c>
      <c r="BU93" s="124">
        <f>IF(Calculation!$L$6="Yes",'Reference Data'!BO93*Calculation!$L$5,0)</f>
        <v>0.2415</v>
      </c>
      <c r="BV93" s="124">
        <f>IF(Calculation!$M$6="Yes",IF((Calculation!I97-'Reference Data'!BT93)&gt;0,(Calculation!I97-'Reference Data'!BT93)*Calculation!$M$5,0),0)</f>
        <v>0.6903822203196341</v>
      </c>
      <c r="BW93" s="97">
        <f>IF(Calculation!$K$6="Yes",IF((Calculation!I97)&lt;Calculation!J97,(Calculation!I97-Calculation!J97)*Calculation!$K$5,0),0)</f>
        <v>0</v>
      </c>
      <c r="BX93" s="127">
        <f>IF(Calculation!$N$5='Reference Data'!$BX$2,'Scaling Calculation'!D96,0)</f>
        <v>0</v>
      </c>
      <c r="BY93" s="3">
        <f>IF(Calculation!$N$5='Reference Data'!$BY$2,'Scaling Calculation'!H96,0)</f>
        <v>0</v>
      </c>
      <c r="BZ93" s="22">
        <f>IF(Calculation!$N$6="Yes",SUM('Reference Data'!BX93:BY93),0)</f>
        <v>0</v>
      </c>
      <c r="CA93" s="25"/>
      <c r="CB93" s="25"/>
      <c r="CC93" s="25"/>
      <c r="CD93" s="25"/>
      <c r="CE93" s="25"/>
      <c r="CF93" s="25"/>
      <c r="CG93" s="25"/>
      <c r="CH93" s="25"/>
      <c r="CI93" s="25"/>
      <c r="CJ93" s="25"/>
      <c r="CK93" s="25"/>
      <c r="CL93" s="25"/>
      <c r="CM93" s="25"/>
      <c r="CN93" s="25"/>
      <c r="CO93" s="25"/>
      <c r="CP93" s="25"/>
      <c r="CQ93" s="25" t="e">
        <f>IF(Calculation!#REF!='Reference Data'!CQ$2,Data!G93,0)</f>
        <v>#REF!</v>
      </c>
      <c r="CR93" s="25" t="e">
        <f>IF(Calculation!#REF!='Reference Data'!CR$2,Data!H93,0)</f>
        <v>#REF!</v>
      </c>
      <c r="CS93" s="25" t="e">
        <f>IF(Calculation!#REF!='Reference Data'!CS$2,Data!I93,0)</f>
        <v>#REF!</v>
      </c>
      <c r="CT93" s="25" t="e">
        <f>IF(Calculation!#REF!='Reference Data'!CT$2,Data!J93,0)</f>
        <v>#REF!</v>
      </c>
      <c r="CU93" s="25" t="e">
        <f>IF(Calculation!#REF!='Reference Data'!CU$2,Data!K93,0)</f>
        <v>#REF!</v>
      </c>
      <c r="CV93" s="25" t="e">
        <f>IF(Calculation!#REF!='Reference Data'!CV$2,Data!L93,0)</f>
        <v>#REF!</v>
      </c>
      <c r="CW93" s="25" t="e">
        <f>IF(Calculation!#REF!='Reference Data'!CW$2,Data!M93,0)</f>
        <v>#REF!</v>
      </c>
      <c r="CX93" s="25" t="e">
        <f>IF(Calculation!#REF!='Reference Data'!CX$2,Data!N93,0)</f>
        <v>#REF!</v>
      </c>
      <c r="CY93" s="25" t="e">
        <f>IF(Calculation!#REF!='Reference Data'!CY$2,Data!O93,0)</f>
        <v>#REF!</v>
      </c>
      <c r="CZ93" s="25" t="e">
        <f>IF(Calculation!#REF!='Reference Data'!CZ$2,Data!P93,0)</f>
        <v>#REF!</v>
      </c>
      <c r="DA93" s="25" t="e">
        <f>IF(Calculation!#REF!='Reference Data'!DA$2,Data!Q93,0)</f>
        <v>#REF!</v>
      </c>
      <c r="DB93" s="25" t="e">
        <f>IF(Calculation!#REF!='Reference Data'!DB$2,Data!R93,0)</f>
        <v>#REF!</v>
      </c>
      <c r="DC93" s="25" t="e">
        <f>IF(Calculation!#REF!='Reference Data'!DC$2,Data!S93,0)</f>
        <v>#REF!</v>
      </c>
      <c r="DD93" s="25" t="e">
        <f>IF(Calculation!#REF!='Reference Data'!DD$2,Data!T93,0)</f>
        <v>#REF!</v>
      </c>
      <c r="DE93" s="25" t="e">
        <f>IF(Calculation!#REF!='Reference Data'!DE$2,Data!U93,0)</f>
        <v>#REF!</v>
      </c>
      <c r="DF93" s="30" t="e">
        <f t="shared" si="16"/>
        <v>#REF!</v>
      </c>
    </row>
    <row r="94" spans="1:110" ht="15">
      <c r="A94" s="15">
        <v>10288</v>
      </c>
      <c r="B94" s="48" t="s">
        <v>101</v>
      </c>
      <c r="C94" s="24">
        <f>IF(Calculation!$C$6='Reference Data'!C$2,Data!G94,0)</f>
        <v>0</v>
      </c>
      <c r="D94" s="25">
        <f>IF(Calculation!$C$6='Reference Data'!D$2,Data!H94,0)</f>
        <v>0</v>
      </c>
      <c r="E94" s="25">
        <f>IF(Calculation!$C$6='Reference Data'!E$2,Data!I94,0)</f>
        <v>27.538715410958904</v>
      </c>
      <c r="F94" s="25">
        <f>IF(Calculation!$C$6='Reference Data'!F$2,Data!J94,0)</f>
        <v>0</v>
      </c>
      <c r="G94" s="25">
        <f>IF(Calculation!$C$6='Reference Data'!G$2,Data!K94,0)</f>
        <v>0</v>
      </c>
      <c r="H94" s="25">
        <f>IF(Calculation!$C$6='Reference Data'!H$2,Data!L94,0)</f>
        <v>0</v>
      </c>
      <c r="I94" s="25">
        <f>IF(Calculation!$C$6='Reference Data'!I$2,Data!M94,0)</f>
        <v>0</v>
      </c>
      <c r="J94" s="25">
        <f>IF(Calculation!$C$6='Reference Data'!J$2,Data!N94,0)</f>
        <v>0</v>
      </c>
      <c r="K94" s="25">
        <f>IF(Calculation!$C$6='Reference Data'!K$2,Data!O94,0)</f>
        <v>0</v>
      </c>
      <c r="L94" s="25">
        <f>IF(Calculation!$C$6='Reference Data'!L$2,Data!P94,0)</f>
        <v>0</v>
      </c>
      <c r="M94" s="25">
        <f>IF(Calculation!$C$6='Reference Data'!M$2,Data!Q94,0)</f>
        <v>0</v>
      </c>
      <c r="N94" s="25">
        <f>IF(Calculation!$C$6='Reference Data'!N$2,Data!R94,0)</f>
        <v>0</v>
      </c>
      <c r="O94" s="25">
        <f>IF(Calculation!$C$6='Reference Data'!O$2,Data!S94,0)</f>
        <v>0</v>
      </c>
      <c r="P94" s="25">
        <f>IF(Calculation!$C$6='Reference Data'!P$2,Data!T94,0)</f>
        <v>0</v>
      </c>
      <c r="Q94" s="25">
        <f>IF(Calculation!$C$6='Reference Data'!Q$2,Data!U94,0)</f>
        <v>0</v>
      </c>
      <c r="R94" s="30">
        <f t="shared" si="10"/>
        <v>27.538715410958904</v>
      </c>
      <c r="S94" s="31">
        <f>IF(S$2=Calculation!$D$6,Data!V94,0)</f>
        <v>0</v>
      </c>
      <c r="T94" s="6">
        <f>IF(T$2=Calculation!$D$6,Data!W94,0)</f>
        <v>0</v>
      </c>
      <c r="U94" s="6">
        <f>IF(U$2=Calculation!$D$6,Data!X94,0)</f>
        <v>0</v>
      </c>
      <c r="V94" s="6">
        <f>IF(V$2=Calculation!$D$6,Data!Y94,0)</f>
        <v>0</v>
      </c>
      <c r="W94" s="6">
        <f>IF(W$2=Calculation!$D$6,Data!Z94,0)</f>
        <v>0</v>
      </c>
      <c r="X94" s="6">
        <f>IF(X$2=Calculation!$D$6,Data!AA94,0)</f>
        <v>0</v>
      </c>
      <c r="Y94" s="6">
        <f>IF(Y$2=Calculation!$D$6,Data!AB94,0)</f>
        <v>0</v>
      </c>
      <c r="Z94" s="6">
        <f>IF(Z$2=Calculation!$D$6,Data!AC94,0)</f>
        <v>0</v>
      </c>
      <c r="AA94" s="6">
        <f>IF(AA$2=Calculation!$D$6,Data!AD94,0)</f>
        <v>0</v>
      </c>
      <c r="AB94" s="6">
        <f>IF(AB$2=Calculation!$D$6,Data!AE94,0)</f>
        <v>0</v>
      </c>
      <c r="AC94" s="6">
        <f>IF(AC$2=Calculation!$D$6,Data!AF94,0)</f>
        <v>0</v>
      </c>
      <c r="AD94" s="6">
        <f>IF(AD$2=Calculation!$D$6,Data!AG94,0)</f>
        <v>0</v>
      </c>
      <c r="AE94" s="6">
        <f>IF(AE$2=Calculation!$D$6,Data!AH94,0)</f>
        <v>0</v>
      </c>
      <c r="AF94" s="6">
        <f>IF(AF$2=Calculation!$D$6,Data!AI94,0)</f>
        <v>0</v>
      </c>
      <c r="AG94" s="8">
        <f t="shared" si="11"/>
        <v>0</v>
      </c>
      <c r="AH94" s="31">
        <f>IF(AH$2=Calculation!$E$6,0,0)</f>
        <v>0</v>
      </c>
      <c r="AI94" s="6">
        <f>IF(AI$2=Calculation!$E$6,Data!AJ94,0)</f>
        <v>0</v>
      </c>
      <c r="AJ94" s="6">
        <f>IF(AJ$2=Calculation!$E$6,Data!AK94,0)</f>
        <v>0.06621004566210045</v>
      </c>
      <c r="AK94" s="6">
        <f>IF(AK$2=Calculation!$E$6,Data!AL94,0)</f>
        <v>0</v>
      </c>
      <c r="AL94" s="6">
        <f>IF(AL$2=Calculation!$E$6,Data!AM94,0)</f>
        <v>0</v>
      </c>
      <c r="AM94" s="6">
        <f>IF(AM$2=Calculation!$E$6,Data!AN94,0)</f>
        <v>0</v>
      </c>
      <c r="AN94" s="6">
        <f>IF(AN$2=Calculation!$E$6,Data!AO94,0)</f>
        <v>0</v>
      </c>
      <c r="AO94" s="6">
        <f>IF(AO$2=Calculation!$E$6,Data!AP94,0)</f>
        <v>0</v>
      </c>
      <c r="AP94" s="8">
        <f t="shared" si="12"/>
        <v>0.06621004566210045</v>
      </c>
      <c r="AQ94" s="31">
        <f>IF(AQ$2=Calculation!$F$6,0,0)</f>
        <v>0</v>
      </c>
      <c r="AR94" s="6">
        <f>IF(AR$2=Calculation!$F$6,Data!AQ94,0)</f>
        <v>0</v>
      </c>
      <c r="AS94" s="6">
        <f>IF(AS$2=Calculation!$F$6,Data!AR94,0)</f>
        <v>0</v>
      </c>
      <c r="AT94" s="6">
        <f>IF(AT$2=Calculation!$F$6,Data!AS94,0)</f>
        <v>0</v>
      </c>
      <c r="AU94" s="6">
        <f>IF(AU$2=Calculation!$F$6,Data!AT94,0)</f>
        <v>0</v>
      </c>
      <c r="AV94" s="6">
        <f>IF(AV$2=Calculation!$F$6,Data!AU94,0)</f>
        <v>0</v>
      </c>
      <c r="AW94" s="6">
        <f>IF(AW$2=Calculation!$F$6,Data!AV94,0)</f>
        <v>0</v>
      </c>
      <c r="AX94" s="6">
        <f>IF(AX$2=Calculation!$F$6,Data!AW94,0)</f>
        <v>0</v>
      </c>
      <c r="AY94" s="8">
        <f t="shared" si="13"/>
        <v>0</v>
      </c>
      <c r="AZ94" s="31">
        <f>IF(AZ$2=Calculation!$G$6,0,0)</f>
        <v>0</v>
      </c>
      <c r="BA94" s="6">
        <f>IF(BA$2=Calculation!$G$6,Data!AX94,0)</f>
        <v>0</v>
      </c>
      <c r="BB94" s="6">
        <f>IF(BB$2=Calculation!$G$6,Data!AY94,0)</f>
        <v>0</v>
      </c>
      <c r="BC94" s="6">
        <f>IF(BC$2=Calculation!$G$6,Data!AZ94,0)</f>
        <v>0</v>
      </c>
      <c r="BD94" s="6">
        <f>IF(BD$2=Calculation!$G$6,Data!BA94,0)</f>
        <v>0</v>
      </c>
      <c r="BE94" s="6">
        <f>IF(BE$2=Calculation!$G$6,Data!BB94,0)</f>
        <v>0</v>
      </c>
      <c r="BF94" s="6">
        <f>IF(BF$2=Calculation!$G$6,Data!BC94,0)</f>
        <v>0</v>
      </c>
      <c r="BG94" s="6">
        <f>IF(BG$2=Calculation!$G$6,Data!BD94,0)</f>
        <v>0</v>
      </c>
      <c r="BH94" s="8">
        <f t="shared" si="14"/>
        <v>0</v>
      </c>
      <c r="BI94" s="119">
        <f>IF(Calculation!$H$6="Yes",Data!BE94,0)</f>
        <v>0</v>
      </c>
      <c r="BJ94" s="31">
        <f>IF(BJ$2=Calculation!$L$4,0,0)</f>
        <v>0</v>
      </c>
      <c r="BK94" s="6">
        <f>IF(BK$2=Calculation!$L$4,Data!BV94,0)</f>
        <v>0</v>
      </c>
      <c r="BL94" s="6">
        <f>IF(BL$2=Calculation!$L$4,Data!BW94,0)</f>
        <v>0.066</v>
      </c>
      <c r="BM94" s="6">
        <f>IF(BM$2=Calculation!$L$4,Data!BX94,0)</f>
        <v>0</v>
      </c>
      <c r="BN94" s="6">
        <f>IF(BN$2=Calculation!$L$4,Data!BY94,0)</f>
        <v>0</v>
      </c>
      <c r="BO94" s="22">
        <f t="shared" si="15"/>
        <v>0.066</v>
      </c>
      <c r="BP94" s="25">
        <f>IF(Calculation!$J$6='Reference Data'!BP$2,Data!C94,0)</f>
        <v>0</v>
      </c>
      <c r="BQ94" s="25">
        <f>IF(Calculation!$J$6='Reference Data'!BQ$2,Data!D94,0)</f>
        <v>0</v>
      </c>
      <c r="BR94" s="25">
        <f>IF(Calculation!$J$6='Reference Data'!BR$2,Data!E94,0)</f>
        <v>0</v>
      </c>
      <c r="BS94" s="25">
        <f>IF(Calculation!$J$6='Reference Data'!BS$2,Data!F94,0)</f>
        <v>24.734</v>
      </c>
      <c r="BT94" s="121">
        <f t="shared" si="9"/>
        <v>24.734</v>
      </c>
      <c r="BU94" s="124">
        <f>IF(Calculation!$L$6="Yes",'Reference Data'!BO94*Calculation!$L$5,0)</f>
        <v>0.033</v>
      </c>
      <c r="BV94" s="124">
        <f>IF(Calculation!$M$6="Yes",IF((Calculation!I98-'Reference Data'!BT94)&gt;0,(Calculation!I98-'Reference Data'!BT94)*Calculation!$M$5,0),0)</f>
        <v>0.6846263413242006</v>
      </c>
      <c r="BW94" s="97">
        <f>IF(Calculation!$K$6="Yes",IF((Calculation!I98)&lt;Calculation!J98,(Calculation!I98-Calculation!J98)*Calculation!$K$5,0),0)</f>
        <v>0</v>
      </c>
      <c r="BX94" s="127">
        <f>IF(Calculation!$N$5='Reference Data'!$BX$2,'Scaling Calculation'!D97,0)</f>
        <v>0</v>
      </c>
      <c r="BY94" s="3">
        <f>IF(Calculation!$N$5='Reference Data'!$BY$2,'Scaling Calculation'!H97,0)</f>
        <v>0</v>
      </c>
      <c r="BZ94" s="22">
        <f>IF(Calculation!$N$6="Yes",SUM('Reference Data'!BX94:BY94),0)</f>
        <v>0</v>
      </c>
      <c r="CA94" s="25"/>
      <c r="CB94" s="25"/>
      <c r="CC94" s="25"/>
      <c r="CD94" s="25"/>
      <c r="CE94" s="25"/>
      <c r="CF94" s="25"/>
      <c r="CG94" s="25"/>
      <c r="CH94" s="25"/>
      <c r="CI94" s="25"/>
      <c r="CJ94" s="25"/>
      <c r="CK94" s="25"/>
      <c r="CL94" s="25"/>
      <c r="CM94" s="25"/>
      <c r="CN94" s="25"/>
      <c r="CO94" s="25"/>
      <c r="CP94" s="25"/>
      <c r="CQ94" s="25" t="e">
        <f>IF(Calculation!#REF!='Reference Data'!CQ$2,Data!G94,0)</f>
        <v>#REF!</v>
      </c>
      <c r="CR94" s="25" t="e">
        <f>IF(Calculation!#REF!='Reference Data'!CR$2,Data!H94,0)</f>
        <v>#REF!</v>
      </c>
      <c r="CS94" s="25" t="e">
        <f>IF(Calculation!#REF!='Reference Data'!CS$2,Data!I94,0)</f>
        <v>#REF!</v>
      </c>
      <c r="CT94" s="25" t="e">
        <f>IF(Calculation!#REF!='Reference Data'!CT$2,Data!J94,0)</f>
        <v>#REF!</v>
      </c>
      <c r="CU94" s="25" t="e">
        <f>IF(Calculation!#REF!='Reference Data'!CU$2,Data!K94,0)</f>
        <v>#REF!</v>
      </c>
      <c r="CV94" s="25" t="e">
        <f>IF(Calculation!#REF!='Reference Data'!CV$2,Data!L94,0)</f>
        <v>#REF!</v>
      </c>
      <c r="CW94" s="25" t="e">
        <f>IF(Calculation!#REF!='Reference Data'!CW$2,Data!M94,0)</f>
        <v>#REF!</v>
      </c>
      <c r="CX94" s="25" t="e">
        <f>IF(Calculation!#REF!='Reference Data'!CX$2,Data!N94,0)</f>
        <v>#REF!</v>
      </c>
      <c r="CY94" s="25" t="e">
        <f>IF(Calculation!#REF!='Reference Data'!CY$2,Data!O94,0)</f>
        <v>#REF!</v>
      </c>
      <c r="CZ94" s="25" t="e">
        <f>IF(Calculation!#REF!='Reference Data'!CZ$2,Data!P94,0)</f>
        <v>#REF!</v>
      </c>
      <c r="DA94" s="25" t="e">
        <f>IF(Calculation!#REF!='Reference Data'!DA$2,Data!Q94,0)</f>
        <v>#REF!</v>
      </c>
      <c r="DB94" s="25" t="e">
        <f>IF(Calculation!#REF!='Reference Data'!DB$2,Data!R94,0)</f>
        <v>#REF!</v>
      </c>
      <c r="DC94" s="25" t="e">
        <f>IF(Calculation!#REF!='Reference Data'!DC$2,Data!S94,0)</f>
        <v>#REF!</v>
      </c>
      <c r="DD94" s="25" t="e">
        <f>IF(Calculation!#REF!='Reference Data'!DD$2,Data!T94,0)</f>
        <v>#REF!</v>
      </c>
      <c r="DE94" s="25" t="e">
        <f>IF(Calculation!#REF!='Reference Data'!DE$2,Data!U94,0)</f>
        <v>#REF!</v>
      </c>
      <c r="DF94" s="30" t="e">
        <f t="shared" si="16"/>
        <v>#REF!</v>
      </c>
    </row>
    <row r="95" spans="1:110" ht="15">
      <c r="A95" s="15">
        <v>10291</v>
      </c>
      <c r="B95" s="48" t="s">
        <v>102</v>
      </c>
      <c r="C95" s="24">
        <f>IF(Calculation!$C$6='Reference Data'!C$2,Data!G95,0)</f>
        <v>0</v>
      </c>
      <c r="D95" s="25">
        <f>IF(Calculation!$C$6='Reference Data'!D$2,Data!H95,0)</f>
        <v>0</v>
      </c>
      <c r="E95" s="25">
        <f>IF(Calculation!$C$6='Reference Data'!E$2,Data!I95,0)</f>
        <v>76.83727043378997</v>
      </c>
      <c r="F95" s="25">
        <f>IF(Calculation!$C$6='Reference Data'!F$2,Data!J95,0)</f>
        <v>0</v>
      </c>
      <c r="G95" s="25">
        <f>IF(Calculation!$C$6='Reference Data'!G$2,Data!K95,0)</f>
        <v>0</v>
      </c>
      <c r="H95" s="25">
        <f>IF(Calculation!$C$6='Reference Data'!H$2,Data!L95,0)</f>
        <v>0</v>
      </c>
      <c r="I95" s="25">
        <f>IF(Calculation!$C$6='Reference Data'!I$2,Data!M95,0)</f>
        <v>0</v>
      </c>
      <c r="J95" s="25">
        <f>IF(Calculation!$C$6='Reference Data'!J$2,Data!N95,0)</f>
        <v>0</v>
      </c>
      <c r="K95" s="25">
        <f>IF(Calculation!$C$6='Reference Data'!K$2,Data!O95,0)</f>
        <v>0</v>
      </c>
      <c r="L95" s="25">
        <f>IF(Calculation!$C$6='Reference Data'!L$2,Data!P95,0)</f>
        <v>0</v>
      </c>
      <c r="M95" s="25">
        <f>IF(Calculation!$C$6='Reference Data'!M$2,Data!Q95,0)</f>
        <v>0</v>
      </c>
      <c r="N95" s="25">
        <f>IF(Calculation!$C$6='Reference Data'!N$2,Data!R95,0)</f>
        <v>0</v>
      </c>
      <c r="O95" s="25">
        <f>IF(Calculation!$C$6='Reference Data'!O$2,Data!S95,0)</f>
        <v>0</v>
      </c>
      <c r="P95" s="25">
        <f>IF(Calculation!$C$6='Reference Data'!P$2,Data!T95,0)</f>
        <v>0</v>
      </c>
      <c r="Q95" s="25">
        <f>IF(Calculation!$C$6='Reference Data'!Q$2,Data!U95,0)</f>
        <v>0</v>
      </c>
      <c r="R95" s="30">
        <f t="shared" si="10"/>
        <v>76.83727043378997</v>
      </c>
      <c r="S95" s="31">
        <f>IF(S$2=Calculation!$D$6,Data!V95,0)</f>
        <v>0</v>
      </c>
      <c r="T95" s="6">
        <f>IF(T$2=Calculation!$D$6,Data!W95,0)</f>
        <v>0</v>
      </c>
      <c r="U95" s="6">
        <f>IF(U$2=Calculation!$D$6,Data!X95,0)</f>
        <v>0</v>
      </c>
      <c r="V95" s="6">
        <f>IF(V$2=Calculation!$D$6,Data!Y95,0)</f>
        <v>0</v>
      </c>
      <c r="W95" s="6">
        <f>IF(W$2=Calculation!$D$6,Data!Z95,0)</f>
        <v>0</v>
      </c>
      <c r="X95" s="6">
        <f>IF(X$2=Calculation!$D$6,Data!AA95,0)</f>
        <v>0</v>
      </c>
      <c r="Y95" s="6">
        <f>IF(Y$2=Calculation!$D$6,Data!AB95,0)</f>
        <v>0</v>
      </c>
      <c r="Z95" s="6">
        <f>IF(Z$2=Calculation!$D$6,Data!AC95,0)</f>
        <v>0</v>
      </c>
      <c r="AA95" s="6">
        <f>IF(AA$2=Calculation!$D$6,Data!AD95,0)</f>
        <v>0</v>
      </c>
      <c r="AB95" s="6">
        <f>IF(AB$2=Calculation!$D$6,Data!AE95,0)</f>
        <v>0</v>
      </c>
      <c r="AC95" s="6">
        <f>IF(AC$2=Calculation!$D$6,Data!AF95,0)</f>
        <v>0</v>
      </c>
      <c r="AD95" s="6">
        <f>IF(AD$2=Calculation!$D$6,Data!AG95,0)</f>
        <v>0</v>
      </c>
      <c r="AE95" s="6">
        <f>IF(AE$2=Calculation!$D$6,Data!AH95,0)</f>
        <v>0</v>
      </c>
      <c r="AF95" s="6">
        <f>IF(AF$2=Calculation!$D$6,Data!AI95,0)</f>
        <v>0</v>
      </c>
      <c r="AG95" s="8">
        <f t="shared" si="11"/>
        <v>0</v>
      </c>
      <c r="AH95" s="31">
        <f>IF(AH$2=Calculation!$E$6,0,0)</f>
        <v>0</v>
      </c>
      <c r="AI95" s="6">
        <f>IF(AI$2=Calculation!$E$6,Data!AJ95,0)</f>
        <v>0</v>
      </c>
      <c r="AJ95" s="6">
        <f>IF(AJ$2=Calculation!$E$6,Data!AK95,0)</f>
        <v>0</v>
      </c>
      <c r="AK95" s="6">
        <f>IF(AK$2=Calculation!$E$6,Data!AL95,0)</f>
        <v>0</v>
      </c>
      <c r="AL95" s="6">
        <f>IF(AL$2=Calculation!$E$6,Data!AM95,0)</f>
        <v>0</v>
      </c>
      <c r="AM95" s="6">
        <f>IF(AM$2=Calculation!$E$6,Data!AN95,0)</f>
        <v>0</v>
      </c>
      <c r="AN95" s="6">
        <f>IF(AN$2=Calculation!$E$6,Data!AO95,0)</f>
        <v>0</v>
      </c>
      <c r="AO95" s="6">
        <f>IF(AO$2=Calculation!$E$6,Data!AP95,0)</f>
        <v>0</v>
      </c>
      <c r="AP95" s="8">
        <f t="shared" si="12"/>
        <v>0</v>
      </c>
      <c r="AQ95" s="31">
        <f>IF(AQ$2=Calculation!$F$6,0,0)</f>
        <v>0</v>
      </c>
      <c r="AR95" s="6">
        <f>IF(AR$2=Calculation!$F$6,Data!AQ95,0)</f>
        <v>0</v>
      </c>
      <c r="AS95" s="6">
        <f>IF(AS$2=Calculation!$F$6,Data!AR95,0)</f>
        <v>0</v>
      </c>
      <c r="AT95" s="6">
        <f>IF(AT$2=Calculation!$F$6,Data!AS95,0)</f>
        <v>0</v>
      </c>
      <c r="AU95" s="6">
        <f>IF(AU$2=Calculation!$F$6,Data!AT95,0)</f>
        <v>0</v>
      </c>
      <c r="AV95" s="6">
        <f>IF(AV$2=Calculation!$F$6,Data!AU95,0)</f>
        <v>0</v>
      </c>
      <c r="AW95" s="6">
        <f>IF(AW$2=Calculation!$F$6,Data!AV95,0)</f>
        <v>0</v>
      </c>
      <c r="AX95" s="6">
        <f>IF(AX$2=Calculation!$F$6,Data!AW95,0)</f>
        <v>0</v>
      </c>
      <c r="AY95" s="8">
        <f t="shared" si="13"/>
        <v>0</v>
      </c>
      <c r="AZ95" s="31">
        <f>IF(AZ$2=Calculation!$G$6,0,0)</f>
        <v>0</v>
      </c>
      <c r="BA95" s="6">
        <f>IF(BA$2=Calculation!$G$6,Data!AX95,0)</f>
        <v>0</v>
      </c>
      <c r="BB95" s="6">
        <f>IF(BB$2=Calculation!$G$6,Data!AY95,0)</f>
        <v>0</v>
      </c>
      <c r="BC95" s="6">
        <f>IF(BC$2=Calculation!$G$6,Data!AZ95,0)</f>
        <v>0</v>
      </c>
      <c r="BD95" s="6">
        <f>IF(BD$2=Calculation!$G$6,Data!BA95,0)</f>
        <v>0</v>
      </c>
      <c r="BE95" s="6">
        <f>IF(BE$2=Calculation!$G$6,Data!BB95,0)</f>
        <v>0</v>
      </c>
      <c r="BF95" s="6">
        <f>IF(BF$2=Calculation!$G$6,Data!BC95,0)</f>
        <v>0</v>
      </c>
      <c r="BG95" s="6">
        <f>IF(BG$2=Calculation!$G$6,Data!BD95,0)</f>
        <v>0</v>
      </c>
      <c r="BH95" s="8">
        <f t="shared" si="14"/>
        <v>0</v>
      </c>
      <c r="BI95" s="119">
        <f>IF(Calculation!$H$6="Yes",Data!BE95,0)</f>
        <v>0</v>
      </c>
      <c r="BJ95" s="31">
        <f>IF(BJ$2=Calculation!$L$4,0,0)</f>
        <v>0</v>
      </c>
      <c r="BK95" s="6">
        <f>IF(BK$2=Calculation!$L$4,Data!BV95,0)</f>
        <v>0</v>
      </c>
      <c r="BL95" s="6">
        <f>IF(BL$2=Calculation!$L$4,Data!BW95,0)</f>
        <v>0</v>
      </c>
      <c r="BM95" s="6">
        <f>IF(BM$2=Calculation!$L$4,Data!BX95,0)</f>
        <v>0</v>
      </c>
      <c r="BN95" s="6">
        <f>IF(BN$2=Calculation!$L$4,Data!BY95,0)</f>
        <v>0</v>
      </c>
      <c r="BO95" s="22">
        <f t="shared" si="15"/>
        <v>0</v>
      </c>
      <c r="BP95" s="25">
        <f>IF(Calculation!$J$6='Reference Data'!BP$2,Data!C95,0)</f>
        <v>0</v>
      </c>
      <c r="BQ95" s="25">
        <f>IF(Calculation!$J$6='Reference Data'!BQ$2,Data!D95,0)</f>
        <v>0</v>
      </c>
      <c r="BR95" s="25">
        <f>IF(Calculation!$J$6='Reference Data'!BR$2,Data!E95,0)</f>
        <v>0</v>
      </c>
      <c r="BS95" s="25">
        <f>IF(Calculation!$J$6='Reference Data'!BS$2,Data!F95,0)</f>
        <v>79.182</v>
      </c>
      <c r="BT95" s="121">
        <f t="shared" si="9"/>
        <v>79.182</v>
      </c>
      <c r="BU95" s="124">
        <f>IF(Calculation!$L$6="Yes",'Reference Data'!BO95*Calculation!$L$5,0)</f>
        <v>0</v>
      </c>
      <c r="BV95" s="124">
        <f>IF(Calculation!$M$6="Yes",IF((Calculation!I99-'Reference Data'!BT95)&gt;0,(Calculation!I99-'Reference Data'!BT95)*Calculation!$M$5,0),0)</f>
        <v>0</v>
      </c>
      <c r="BW95" s="97">
        <f>IF(Calculation!$K$6="Yes",IF((Calculation!I99)&lt;Calculation!J99,(Calculation!I99-Calculation!J99)*Calculation!$K$5,0),0)</f>
        <v>-2.3447295662100345</v>
      </c>
      <c r="BX95" s="127">
        <f>IF(Calculation!$N$5='Reference Data'!$BX$2,'Scaling Calculation'!D98,0)</f>
        <v>0</v>
      </c>
      <c r="BY95" s="3">
        <f>IF(Calculation!$N$5='Reference Data'!$BY$2,'Scaling Calculation'!H98,0)</f>
        <v>0</v>
      </c>
      <c r="BZ95" s="22">
        <f>IF(Calculation!$N$6="Yes",SUM('Reference Data'!BX95:BY95),0)</f>
        <v>0</v>
      </c>
      <c r="CA95" s="25"/>
      <c r="CB95" s="25"/>
      <c r="CC95" s="25"/>
      <c r="CD95" s="25"/>
      <c r="CE95" s="25"/>
      <c r="CF95" s="25"/>
      <c r="CG95" s="25"/>
      <c r="CH95" s="25"/>
      <c r="CI95" s="25"/>
      <c r="CJ95" s="25"/>
      <c r="CK95" s="25"/>
      <c r="CL95" s="25"/>
      <c r="CM95" s="25"/>
      <c r="CN95" s="25"/>
      <c r="CO95" s="25"/>
      <c r="CP95" s="25"/>
      <c r="CQ95" s="25" t="e">
        <f>IF(Calculation!#REF!='Reference Data'!CQ$2,Data!G95,0)</f>
        <v>#REF!</v>
      </c>
      <c r="CR95" s="25" t="e">
        <f>IF(Calculation!#REF!='Reference Data'!CR$2,Data!H95,0)</f>
        <v>#REF!</v>
      </c>
      <c r="CS95" s="25" t="e">
        <f>IF(Calculation!#REF!='Reference Data'!CS$2,Data!I95,0)</f>
        <v>#REF!</v>
      </c>
      <c r="CT95" s="25" t="e">
        <f>IF(Calculation!#REF!='Reference Data'!CT$2,Data!J95,0)</f>
        <v>#REF!</v>
      </c>
      <c r="CU95" s="25" t="e">
        <f>IF(Calculation!#REF!='Reference Data'!CU$2,Data!K95,0)</f>
        <v>#REF!</v>
      </c>
      <c r="CV95" s="25" t="e">
        <f>IF(Calculation!#REF!='Reference Data'!CV$2,Data!L95,0)</f>
        <v>#REF!</v>
      </c>
      <c r="CW95" s="25" t="e">
        <f>IF(Calculation!#REF!='Reference Data'!CW$2,Data!M95,0)</f>
        <v>#REF!</v>
      </c>
      <c r="CX95" s="25" t="e">
        <f>IF(Calculation!#REF!='Reference Data'!CX$2,Data!N95,0)</f>
        <v>#REF!</v>
      </c>
      <c r="CY95" s="25" t="e">
        <f>IF(Calculation!#REF!='Reference Data'!CY$2,Data!O95,0)</f>
        <v>#REF!</v>
      </c>
      <c r="CZ95" s="25" t="e">
        <f>IF(Calculation!#REF!='Reference Data'!CZ$2,Data!P95,0)</f>
        <v>#REF!</v>
      </c>
      <c r="DA95" s="25" t="e">
        <f>IF(Calculation!#REF!='Reference Data'!DA$2,Data!Q95,0)</f>
        <v>#REF!</v>
      </c>
      <c r="DB95" s="25" t="e">
        <f>IF(Calculation!#REF!='Reference Data'!DB$2,Data!R95,0)</f>
        <v>#REF!</v>
      </c>
      <c r="DC95" s="25" t="e">
        <f>IF(Calculation!#REF!='Reference Data'!DC$2,Data!S95,0)</f>
        <v>#REF!</v>
      </c>
      <c r="DD95" s="25" t="e">
        <f>IF(Calculation!#REF!='Reference Data'!DD$2,Data!T95,0)</f>
        <v>#REF!</v>
      </c>
      <c r="DE95" s="25" t="e">
        <f>IF(Calculation!#REF!='Reference Data'!DE$2,Data!U95,0)</f>
        <v>#REF!</v>
      </c>
      <c r="DF95" s="30" t="e">
        <f t="shared" si="16"/>
        <v>#REF!</v>
      </c>
    </row>
    <row r="96" spans="1:110" ht="15">
      <c r="A96" s="15">
        <v>10294</v>
      </c>
      <c r="B96" s="48" t="s">
        <v>103</v>
      </c>
      <c r="C96" s="24">
        <f>IF(Calculation!$C$6='Reference Data'!C$2,Data!G96,0)</f>
        <v>0</v>
      </c>
      <c r="D96" s="25">
        <f>IF(Calculation!$C$6='Reference Data'!D$2,Data!H96,0)</f>
        <v>0</v>
      </c>
      <c r="E96" s="25">
        <f>IF(Calculation!$C$6='Reference Data'!E$2,Data!I96,0)</f>
        <v>36.04151575342466</v>
      </c>
      <c r="F96" s="25">
        <f>IF(Calculation!$C$6='Reference Data'!F$2,Data!J96,0)</f>
        <v>0</v>
      </c>
      <c r="G96" s="25">
        <f>IF(Calculation!$C$6='Reference Data'!G$2,Data!K96,0)</f>
        <v>0</v>
      </c>
      <c r="H96" s="25">
        <f>IF(Calculation!$C$6='Reference Data'!H$2,Data!L96,0)</f>
        <v>0</v>
      </c>
      <c r="I96" s="25">
        <f>IF(Calculation!$C$6='Reference Data'!I$2,Data!M96,0)</f>
        <v>0</v>
      </c>
      <c r="J96" s="25">
        <f>IF(Calculation!$C$6='Reference Data'!J$2,Data!N96,0)</f>
        <v>0</v>
      </c>
      <c r="K96" s="25">
        <f>IF(Calculation!$C$6='Reference Data'!K$2,Data!O96,0)</f>
        <v>0</v>
      </c>
      <c r="L96" s="25">
        <f>IF(Calculation!$C$6='Reference Data'!L$2,Data!P96,0)</f>
        <v>0</v>
      </c>
      <c r="M96" s="25">
        <f>IF(Calculation!$C$6='Reference Data'!M$2,Data!Q96,0)</f>
        <v>0</v>
      </c>
      <c r="N96" s="25">
        <f>IF(Calculation!$C$6='Reference Data'!N$2,Data!R96,0)</f>
        <v>0</v>
      </c>
      <c r="O96" s="25">
        <f>IF(Calculation!$C$6='Reference Data'!O$2,Data!S96,0)</f>
        <v>0</v>
      </c>
      <c r="P96" s="25">
        <f>IF(Calculation!$C$6='Reference Data'!P$2,Data!T96,0)</f>
        <v>0</v>
      </c>
      <c r="Q96" s="25">
        <f>IF(Calculation!$C$6='Reference Data'!Q$2,Data!U96,0)</f>
        <v>0</v>
      </c>
      <c r="R96" s="30">
        <f t="shared" si="10"/>
        <v>36.04151575342466</v>
      </c>
      <c r="S96" s="31">
        <f>IF(S$2=Calculation!$D$6,Data!V96,0)</f>
        <v>0</v>
      </c>
      <c r="T96" s="6">
        <f>IF(T$2=Calculation!$D$6,Data!W96,0)</f>
        <v>0</v>
      </c>
      <c r="U96" s="6">
        <f>IF(U$2=Calculation!$D$6,Data!X96,0)</f>
        <v>0</v>
      </c>
      <c r="V96" s="6">
        <f>IF(V$2=Calculation!$D$6,Data!Y96,0)</f>
        <v>0</v>
      </c>
      <c r="W96" s="6">
        <f>IF(W$2=Calculation!$D$6,Data!Z96,0)</f>
        <v>0</v>
      </c>
      <c r="X96" s="6">
        <f>IF(X$2=Calculation!$D$6,Data!AA96,0)</f>
        <v>0</v>
      </c>
      <c r="Y96" s="6">
        <f>IF(Y$2=Calculation!$D$6,Data!AB96,0)</f>
        <v>0</v>
      </c>
      <c r="Z96" s="6">
        <f>IF(Z$2=Calculation!$D$6,Data!AC96,0)</f>
        <v>0</v>
      </c>
      <c r="AA96" s="6">
        <f>IF(AA$2=Calculation!$D$6,Data!AD96,0)</f>
        <v>0</v>
      </c>
      <c r="AB96" s="6">
        <f>IF(AB$2=Calculation!$D$6,Data!AE96,0)</f>
        <v>0</v>
      </c>
      <c r="AC96" s="6">
        <f>IF(AC$2=Calculation!$D$6,Data!AF96,0)</f>
        <v>0</v>
      </c>
      <c r="AD96" s="6">
        <f>IF(AD$2=Calculation!$D$6,Data!AG96,0)</f>
        <v>0</v>
      </c>
      <c r="AE96" s="6">
        <f>IF(AE$2=Calculation!$D$6,Data!AH96,0)</f>
        <v>0</v>
      </c>
      <c r="AF96" s="6">
        <f>IF(AF$2=Calculation!$D$6,Data!AI96,0)</f>
        <v>0</v>
      </c>
      <c r="AG96" s="8">
        <f t="shared" si="11"/>
        <v>0</v>
      </c>
      <c r="AH96" s="31">
        <f>IF(AH$2=Calculation!$E$6,0,0)</f>
        <v>0</v>
      </c>
      <c r="AI96" s="6">
        <f>IF(AI$2=Calculation!$E$6,Data!AJ96,0)</f>
        <v>0</v>
      </c>
      <c r="AJ96" s="6">
        <f>IF(AJ$2=Calculation!$E$6,Data!AK96,0)</f>
        <v>0</v>
      </c>
      <c r="AK96" s="6">
        <f>IF(AK$2=Calculation!$E$6,Data!AL96,0)</f>
        <v>0</v>
      </c>
      <c r="AL96" s="6">
        <f>IF(AL$2=Calculation!$E$6,Data!AM96,0)</f>
        <v>0</v>
      </c>
      <c r="AM96" s="6">
        <f>IF(AM$2=Calculation!$E$6,Data!AN96,0)</f>
        <v>0</v>
      </c>
      <c r="AN96" s="6">
        <f>IF(AN$2=Calculation!$E$6,Data!AO96,0)</f>
        <v>0</v>
      </c>
      <c r="AO96" s="6">
        <f>IF(AO$2=Calculation!$E$6,Data!AP96,0)</f>
        <v>0</v>
      </c>
      <c r="AP96" s="8">
        <f t="shared" si="12"/>
        <v>0</v>
      </c>
      <c r="AQ96" s="31">
        <f>IF(AQ$2=Calculation!$F$6,0,0)</f>
        <v>0</v>
      </c>
      <c r="AR96" s="6">
        <f>IF(AR$2=Calculation!$F$6,Data!AQ96,0)</f>
        <v>0</v>
      </c>
      <c r="AS96" s="6">
        <f>IF(AS$2=Calculation!$F$6,Data!AR96,0)</f>
        <v>0</v>
      </c>
      <c r="AT96" s="6">
        <f>IF(AT$2=Calculation!$F$6,Data!AS96,0)</f>
        <v>0</v>
      </c>
      <c r="AU96" s="6">
        <f>IF(AU$2=Calculation!$F$6,Data!AT96,0)</f>
        <v>0</v>
      </c>
      <c r="AV96" s="6">
        <f>IF(AV$2=Calculation!$F$6,Data!AU96,0)</f>
        <v>0</v>
      </c>
      <c r="AW96" s="6">
        <f>IF(AW$2=Calculation!$F$6,Data!AV96,0)</f>
        <v>0</v>
      </c>
      <c r="AX96" s="6">
        <f>IF(AX$2=Calculation!$F$6,Data!AW96,0)</f>
        <v>0</v>
      </c>
      <c r="AY96" s="8">
        <f t="shared" si="13"/>
        <v>0</v>
      </c>
      <c r="AZ96" s="31">
        <f>IF(AZ$2=Calculation!$G$6,0,0)</f>
        <v>0</v>
      </c>
      <c r="BA96" s="6">
        <f>IF(BA$2=Calculation!$G$6,Data!AX96,0)</f>
        <v>0</v>
      </c>
      <c r="BB96" s="6">
        <f>IF(BB$2=Calculation!$G$6,Data!AY96,0)</f>
        <v>0</v>
      </c>
      <c r="BC96" s="6">
        <f>IF(BC$2=Calculation!$G$6,Data!AZ96,0)</f>
        <v>0</v>
      </c>
      <c r="BD96" s="6">
        <f>IF(BD$2=Calculation!$G$6,Data!BA96,0)</f>
        <v>0</v>
      </c>
      <c r="BE96" s="6">
        <f>IF(BE$2=Calculation!$G$6,Data!BB96,0)</f>
        <v>0</v>
      </c>
      <c r="BF96" s="6">
        <f>IF(BF$2=Calculation!$G$6,Data!BC96,0)</f>
        <v>0</v>
      </c>
      <c r="BG96" s="6">
        <f>IF(BG$2=Calculation!$G$6,Data!BD96,0)</f>
        <v>0</v>
      </c>
      <c r="BH96" s="8">
        <f t="shared" si="14"/>
        <v>0</v>
      </c>
      <c r="BI96" s="119">
        <f>IF(Calculation!$H$6="Yes",Data!BE96,0)</f>
        <v>0</v>
      </c>
      <c r="BJ96" s="31">
        <f>IF(BJ$2=Calculation!$L$4,0,0)</f>
        <v>0</v>
      </c>
      <c r="BK96" s="6">
        <f>IF(BK$2=Calculation!$L$4,Data!BV96,0)</f>
        <v>0</v>
      </c>
      <c r="BL96" s="6">
        <f>IF(BL$2=Calculation!$L$4,Data!BW96,0)</f>
        <v>0.1355</v>
      </c>
      <c r="BM96" s="6">
        <f>IF(BM$2=Calculation!$L$4,Data!BX96,0)</f>
        <v>0</v>
      </c>
      <c r="BN96" s="6">
        <f>IF(BN$2=Calculation!$L$4,Data!BY96,0)</f>
        <v>0</v>
      </c>
      <c r="BO96" s="22">
        <f t="shared" si="15"/>
        <v>0.1355</v>
      </c>
      <c r="BP96" s="25">
        <f>IF(Calculation!$J$6='Reference Data'!BP$2,Data!C96,0)</f>
        <v>0</v>
      </c>
      <c r="BQ96" s="25">
        <f>IF(Calculation!$J$6='Reference Data'!BQ$2,Data!D96,0)</f>
        <v>0</v>
      </c>
      <c r="BR96" s="25">
        <f>IF(Calculation!$J$6='Reference Data'!BR$2,Data!E96,0)</f>
        <v>0</v>
      </c>
      <c r="BS96" s="25">
        <f>IF(Calculation!$J$6='Reference Data'!BS$2,Data!F96,0)</f>
        <v>36.327</v>
      </c>
      <c r="BT96" s="121">
        <f t="shared" si="9"/>
        <v>36.327</v>
      </c>
      <c r="BU96" s="124">
        <f>IF(Calculation!$L$6="Yes",'Reference Data'!BO96*Calculation!$L$5,0)</f>
        <v>0.06775</v>
      </c>
      <c r="BV96" s="124">
        <f>IF(Calculation!$M$6="Yes",IF((Calculation!I100-'Reference Data'!BT96)&gt;0,(Calculation!I100-'Reference Data'!BT96)*Calculation!$M$5,0),0)</f>
        <v>0</v>
      </c>
      <c r="BW96" s="97">
        <f>IF(Calculation!$K$6="Yes",IF((Calculation!I100)&lt;Calculation!J100,(Calculation!I100-Calculation!J100)*Calculation!$K$5,0),0)</f>
        <v>-0.28548424657533644</v>
      </c>
      <c r="BX96" s="127">
        <f>IF(Calculation!$N$5='Reference Data'!$BX$2,'Scaling Calculation'!D99,0)</f>
        <v>0</v>
      </c>
      <c r="BY96" s="3">
        <f>IF(Calculation!$N$5='Reference Data'!$BY$2,'Scaling Calculation'!H99,0)</f>
        <v>0</v>
      </c>
      <c r="BZ96" s="22">
        <f>IF(Calculation!$N$6="Yes",SUM('Reference Data'!BX96:BY96),0)</f>
        <v>0</v>
      </c>
      <c r="CA96" s="25"/>
      <c r="CB96" s="25"/>
      <c r="CC96" s="25"/>
      <c r="CD96" s="25"/>
      <c r="CE96" s="25"/>
      <c r="CF96" s="25"/>
      <c r="CG96" s="25"/>
      <c r="CH96" s="25"/>
      <c r="CI96" s="25"/>
      <c r="CJ96" s="25"/>
      <c r="CK96" s="25"/>
      <c r="CL96" s="25"/>
      <c r="CM96" s="25"/>
      <c r="CN96" s="25"/>
      <c r="CO96" s="25"/>
      <c r="CP96" s="25"/>
      <c r="CQ96" s="25" t="e">
        <f>IF(Calculation!#REF!='Reference Data'!CQ$2,Data!G96,0)</f>
        <v>#REF!</v>
      </c>
      <c r="CR96" s="25" t="e">
        <f>IF(Calculation!#REF!='Reference Data'!CR$2,Data!H96,0)</f>
        <v>#REF!</v>
      </c>
      <c r="CS96" s="25" t="e">
        <f>IF(Calculation!#REF!='Reference Data'!CS$2,Data!I96,0)</f>
        <v>#REF!</v>
      </c>
      <c r="CT96" s="25" t="e">
        <f>IF(Calculation!#REF!='Reference Data'!CT$2,Data!J96,0)</f>
        <v>#REF!</v>
      </c>
      <c r="CU96" s="25" t="e">
        <f>IF(Calculation!#REF!='Reference Data'!CU$2,Data!K96,0)</f>
        <v>#REF!</v>
      </c>
      <c r="CV96" s="25" t="e">
        <f>IF(Calculation!#REF!='Reference Data'!CV$2,Data!L96,0)</f>
        <v>#REF!</v>
      </c>
      <c r="CW96" s="25" t="e">
        <f>IF(Calculation!#REF!='Reference Data'!CW$2,Data!M96,0)</f>
        <v>#REF!</v>
      </c>
      <c r="CX96" s="25" t="e">
        <f>IF(Calculation!#REF!='Reference Data'!CX$2,Data!N96,0)</f>
        <v>#REF!</v>
      </c>
      <c r="CY96" s="25" t="e">
        <f>IF(Calculation!#REF!='Reference Data'!CY$2,Data!O96,0)</f>
        <v>#REF!</v>
      </c>
      <c r="CZ96" s="25" t="e">
        <f>IF(Calculation!#REF!='Reference Data'!CZ$2,Data!P96,0)</f>
        <v>#REF!</v>
      </c>
      <c r="DA96" s="25" t="e">
        <f>IF(Calculation!#REF!='Reference Data'!DA$2,Data!Q96,0)</f>
        <v>#REF!</v>
      </c>
      <c r="DB96" s="25" t="e">
        <f>IF(Calculation!#REF!='Reference Data'!DB$2,Data!R96,0)</f>
        <v>#REF!</v>
      </c>
      <c r="DC96" s="25" t="e">
        <f>IF(Calculation!#REF!='Reference Data'!DC$2,Data!S96,0)</f>
        <v>#REF!</v>
      </c>
      <c r="DD96" s="25" t="e">
        <f>IF(Calculation!#REF!='Reference Data'!DD$2,Data!T96,0)</f>
        <v>#REF!</v>
      </c>
      <c r="DE96" s="25" t="e">
        <f>IF(Calculation!#REF!='Reference Data'!DE$2,Data!U96,0)</f>
        <v>#REF!</v>
      </c>
      <c r="DF96" s="30" t="e">
        <f t="shared" si="16"/>
        <v>#REF!</v>
      </c>
    </row>
    <row r="97" spans="1:110" ht="15">
      <c r="A97" s="15">
        <v>10304</v>
      </c>
      <c r="B97" s="48" t="s">
        <v>104</v>
      </c>
      <c r="C97" s="24">
        <f>IF(Calculation!$C$6='Reference Data'!C$2,Data!G97,0)</f>
        <v>0</v>
      </c>
      <c r="D97" s="25">
        <f>IF(Calculation!$C$6='Reference Data'!D$2,Data!H97,0)</f>
        <v>0</v>
      </c>
      <c r="E97" s="25">
        <f>IF(Calculation!$C$6='Reference Data'!E$2,Data!I97,0)</f>
        <v>13.38260799086758</v>
      </c>
      <c r="F97" s="25">
        <f>IF(Calculation!$C$6='Reference Data'!F$2,Data!J97,0)</f>
        <v>0</v>
      </c>
      <c r="G97" s="25">
        <f>IF(Calculation!$C$6='Reference Data'!G$2,Data!K97,0)</f>
        <v>0</v>
      </c>
      <c r="H97" s="25">
        <f>IF(Calculation!$C$6='Reference Data'!H$2,Data!L97,0)</f>
        <v>0</v>
      </c>
      <c r="I97" s="25">
        <f>IF(Calculation!$C$6='Reference Data'!I$2,Data!M97,0)</f>
        <v>0</v>
      </c>
      <c r="J97" s="25">
        <f>IF(Calculation!$C$6='Reference Data'!J$2,Data!N97,0)</f>
        <v>0</v>
      </c>
      <c r="K97" s="25">
        <f>IF(Calculation!$C$6='Reference Data'!K$2,Data!O97,0)</f>
        <v>0</v>
      </c>
      <c r="L97" s="25">
        <f>IF(Calculation!$C$6='Reference Data'!L$2,Data!P97,0)</f>
        <v>0</v>
      </c>
      <c r="M97" s="25">
        <f>IF(Calculation!$C$6='Reference Data'!M$2,Data!Q97,0)</f>
        <v>0</v>
      </c>
      <c r="N97" s="25">
        <f>IF(Calculation!$C$6='Reference Data'!N$2,Data!R97,0)</f>
        <v>0</v>
      </c>
      <c r="O97" s="25">
        <f>IF(Calculation!$C$6='Reference Data'!O$2,Data!S97,0)</f>
        <v>0</v>
      </c>
      <c r="P97" s="25">
        <f>IF(Calculation!$C$6='Reference Data'!P$2,Data!T97,0)</f>
        <v>0</v>
      </c>
      <c r="Q97" s="25">
        <f>IF(Calculation!$C$6='Reference Data'!Q$2,Data!U97,0)</f>
        <v>0</v>
      </c>
      <c r="R97" s="30">
        <f t="shared" si="10"/>
        <v>13.38260799086758</v>
      </c>
      <c r="S97" s="31">
        <f>IF(S$2=Calculation!$D$6,Data!V97,0)</f>
        <v>0</v>
      </c>
      <c r="T97" s="6">
        <f>IF(T$2=Calculation!$D$6,Data!W97,0)</f>
        <v>0</v>
      </c>
      <c r="U97" s="6">
        <f>IF(U$2=Calculation!$D$6,Data!X97,0)</f>
        <v>0</v>
      </c>
      <c r="V97" s="6">
        <f>IF(V$2=Calculation!$D$6,Data!Y97,0)</f>
        <v>0</v>
      </c>
      <c r="W97" s="6">
        <f>IF(W$2=Calculation!$D$6,Data!Z97,0)</f>
        <v>0</v>
      </c>
      <c r="X97" s="6">
        <f>IF(X$2=Calculation!$D$6,Data!AA97,0)</f>
        <v>0</v>
      </c>
      <c r="Y97" s="6">
        <f>IF(Y$2=Calculation!$D$6,Data!AB97,0)</f>
        <v>0</v>
      </c>
      <c r="Z97" s="6">
        <f>IF(Z$2=Calculation!$D$6,Data!AC97,0)</f>
        <v>0</v>
      </c>
      <c r="AA97" s="6">
        <f>IF(AA$2=Calculation!$D$6,Data!AD97,0)</f>
        <v>0</v>
      </c>
      <c r="AB97" s="6">
        <f>IF(AB$2=Calculation!$D$6,Data!AE97,0)</f>
        <v>0</v>
      </c>
      <c r="AC97" s="6">
        <f>IF(AC$2=Calculation!$D$6,Data!AF97,0)</f>
        <v>0</v>
      </c>
      <c r="AD97" s="6">
        <f>IF(AD$2=Calculation!$D$6,Data!AG97,0)</f>
        <v>0</v>
      </c>
      <c r="AE97" s="6">
        <f>IF(AE$2=Calculation!$D$6,Data!AH97,0)</f>
        <v>0</v>
      </c>
      <c r="AF97" s="6">
        <f>IF(AF$2=Calculation!$D$6,Data!AI97,0)</f>
        <v>0</v>
      </c>
      <c r="AG97" s="8">
        <f t="shared" si="11"/>
        <v>0</v>
      </c>
      <c r="AH97" s="31">
        <f>IF(AH$2=Calculation!$E$6,0,0)</f>
        <v>0</v>
      </c>
      <c r="AI97" s="6">
        <f>IF(AI$2=Calculation!$E$6,Data!AJ97,0)</f>
        <v>0</v>
      </c>
      <c r="AJ97" s="6">
        <f>IF(AJ$2=Calculation!$E$6,Data!AK97,0)</f>
        <v>0</v>
      </c>
      <c r="AK97" s="6">
        <f>IF(AK$2=Calculation!$E$6,Data!AL97,0)</f>
        <v>0</v>
      </c>
      <c r="AL97" s="6">
        <f>IF(AL$2=Calculation!$E$6,Data!AM97,0)</f>
        <v>0</v>
      </c>
      <c r="AM97" s="6">
        <f>IF(AM$2=Calculation!$E$6,Data!AN97,0)</f>
        <v>0</v>
      </c>
      <c r="AN97" s="6">
        <f>IF(AN$2=Calculation!$E$6,Data!AO97,0)</f>
        <v>0</v>
      </c>
      <c r="AO97" s="6">
        <f>IF(AO$2=Calculation!$E$6,Data!AP97,0)</f>
        <v>0</v>
      </c>
      <c r="AP97" s="8">
        <f t="shared" si="12"/>
        <v>0</v>
      </c>
      <c r="AQ97" s="31">
        <f>IF(AQ$2=Calculation!$F$6,0,0)</f>
        <v>0</v>
      </c>
      <c r="AR97" s="6">
        <f>IF(AR$2=Calculation!$F$6,Data!AQ97,0)</f>
        <v>0</v>
      </c>
      <c r="AS97" s="6">
        <f>IF(AS$2=Calculation!$F$6,Data!AR97,0)</f>
        <v>0</v>
      </c>
      <c r="AT97" s="6">
        <f>IF(AT$2=Calculation!$F$6,Data!AS97,0)</f>
        <v>0</v>
      </c>
      <c r="AU97" s="6">
        <f>IF(AU$2=Calculation!$F$6,Data!AT97,0)</f>
        <v>0</v>
      </c>
      <c r="AV97" s="6">
        <f>IF(AV$2=Calculation!$F$6,Data!AU97,0)</f>
        <v>0</v>
      </c>
      <c r="AW97" s="6">
        <f>IF(AW$2=Calculation!$F$6,Data!AV97,0)</f>
        <v>0</v>
      </c>
      <c r="AX97" s="6">
        <f>IF(AX$2=Calculation!$F$6,Data!AW97,0)</f>
        <v>0</v>
      </c>
      <c r="AY97" s="8">
        <f t="shared" si="13"/>
        <v>0</v>
      </c>
      <c r="AZ97" s="31">
        <f>IF(AZ$2=Calculation!$G$6,0,0)</f>
        <v>0</v>
      </c>
      <c r="BA97" s="6">
        <f>IF(BA$2=Calculation!$G$6,Data!AX97,0)</f>
        <v>0</v>
      </c>
      <c r="BB97" s="6">
        <f>IF(BB$2=Calculation!$G$6,Data!AY97,0)</f>
        <v>0</v>
      </c>
      <c r="BC97" s="6">
        <f>IF(BC$2=Calculation!$G$6,Data!AZ97,0)</f>
        <v>0</v>
      </c>
      <c r="BD97" s="6">
        <f>IF(BD$2=Calculation!$G$6,Data!BA97,0)</f>
        <v>0</v>
      </c>
      <c r="BE97" s="6">
        <f>IF(BE$2=Calculation!$G$6,Data!BB97,0)</f>
        <v>0</v>
      </c>
      <c r="BF97" s="6">
        <f>IF(BF$2=Calculation!$G$6,Data!BC97,0)</f>
        <v>0</v>
      </c>
      <c r="BG97" s="6">
        <f>IF(BG$2=Calculation!$G$6,Data!BD97,0)</f>
        <v>0</v>
      </c>
      <c r="BH97" s="8">
        <f t="shared" si="14"/>
        <v>0</v>
      </c>
      <c r="BI97" s="119">
        <f>IF(Calculation!$H$6="Yes",Data!BE97,0)</f>
        <v>0</v>
      </c>
      <c r="BJ97" s="31">
        <f>IF(BJ$2=Calculation!$L$4,0,0)</f>
        <v>0</v>
      </c>
      <c r="BK97" s="6">
        <f>IF(BK$2=Calculation!$L$4,Data!BV97,0)</f>
        <v>0</v>
      </c>
      <c r="BL97" s="6">
        <f>IF(BL$2=Calculation!$L$4,Data!BW97,0)</f>
        <v>0</v>
      </c>
      <c r="BM97" s="6">
        <f>IF(BM$2=Calculation!$L$4,Data!BX97,0)</f>
        <v>0</v>
      </c>
      <c r="BN97" s="6">
        <f>IF(BN$2=Calculation!$L$4,Data!BY97,0)</f>
        <v>0</v>
      </c>
      <c r="BO97" s="22">
        <f t="shared" si="15"/>
        <v>0</v>
      </c>
      <c r="BP97" s="25">
        <f>IF(Calculation!$J$6='Reference Data'!BP$2,Data!C97,0)</f>
        <v>0</v>
      </c>
      <c r="BQ97" s="25">
        <f>IF(Calculation!$J$6='Reference Data'!BQ$2,Data!D97,0)</f>
        <v>0</v>
      </c>
      <c r="BR97" s="25">
        <f>IF(Calculation!$J$6='Reference Data'!BR$2,Data!E97,0)</f>
        <v>0</v>
      </c>
      <c r="BS97" s="25">
        <f>IF(Calculation!$J$6='Reference Data'!BS$2,Data!F97,0)</f>
        <v>14.068</v>
      </c>
      <c r="BT97" s="121">
        <f t="shared" si="9"/>
        <v>14.068</v>
      </c>
      <c r="BU97" s="124">
        <f>IF(Calculation!$L$6="Yes",'Reference Data'!BO97*Calculation!$L$5,0)</f>
        <v>0</v>
      </c>
      <c r="BV97" s="124">
        <f>IF(Calculation!$M$6="Yes",IF((Calculation!I101-'Reference Data'!BT97)&gt;0,(Calculation!I101-'Reference Data'!BT97)*Calculation!$M$5,0),0)</f>
        <v>0</v>
      </c>
      <c r="BW97" s="97">
        <f>IF(Calculation!$K$6="Yes",IF((Calculation!I101)&lt;Calculation!J101,(Calculation!I101-Calculation!J101)*Calculation!$K$5,0),0)</f>
        <v>-0.6853920091324195</v>
      </c>
      <c r="BX97" s="127">
        <f>IF(Calculation!$N$5='Reference Data'!$BX$2,'Scaling Calculation'!D100,0)</f>
        <v>0</v>
      </c>
      <c r="BY97" s="3">
        <f>IF(Calculation!$N$5='Reference Data'!$BY$2,'Scaling Calculation'!H100,0)</f>
        <v>0</v>
      </c>
      <c r="BZ97" s="22">
        <f>IF(Calculation!$N$6="Yes",SUM('Reference Data'!BX97:BY97),0)</f>
        <v>0</v>
      </c>
      <c r="CA97" s="25"/>
      <c r="CB97" s="25"/>
      <c r="CC97" s="25"/>
      <c r="CD97" s="25"/>
      <c r="CE97" s="25"/>
      <c r="CF97" s="25"/>
      <c r="CG97" s="25"/>
      <c r="CH97" s="25"/>
      <c r="CI97" s="25"/>
      <c r="CJ97" s="25"/>
      <c r="CK97" s="25"/>
      <c r="CL97" s="25"/>
      <c r="CM97" s="25"/>
      <c r="CN97" s="25"/>
      <c r="CO97" s="25"/>
      <c r="CP97" s="25"/>
      <c r="CQ97" s="25" t="e">
        <f>IF(Calculation!#REF!='Reference Data'!CQ$2,Data!G97,0)</f>
        <v>#REF!</v>
      </c>
      <c r="CR97" s="25" t="e">
        <f>IF(Calculation!#REF!='Reference Data'!CR$2,Data!H97,0)</f>
        <v>#REF!</v>
      </c>
      <c r="CS97" s="25" t="e">
        <f>IF(Calculation!#REF!='Reference Data'!CS$2,Data!I97,0)</f>
        <v>#REF!</v>
      </c>
      <c r="CT97" s="25" t="e">
        <f>IF(Calculation!#REF!='Reference Data'!CT$2,Data!J97,0)</f>
        <v>#REF!</v>
      </c>
      <c r="CU97" s="25" t="e">
        <f>IF(Calculation!#REF!='Reference Data'!CU$2,Data!K97,0)</f>
        <v>#REF!</v>
      </c>
      <c r="CV97" s="25" t="e">
        <f>IF(Calculation!#REF!='Reference Data'!CV$2,Data!L97,0)</f>
        <v>#REF!</v>
      </c>
      <c r="CW97" s="25" t="e">
        <f>IF(Calculation!#REF!='Reference Data'!CW$2,Data!M97,0)</f>
        <v>#REF!</v>
      </c>
      <c r="CX97" s="25" t="e">
        <f>IF(Calculation!#REF!='Reference Data'!CX$2,Data!N97,0)</f>
        <v>#REF!</v>
      </c>
      <c r="CY97" s="25" t="e">
        <f>IF(Calculation!#REF!='Reference Data'!CY$2,Data!O97,0)</f>
        <v>#REF!</v>
      </c>
      <c r="CZ97" s="25" t="e">
        <f>IF(Calculation!#REF!='Reference Data'!CZ$2,Data!P97,0)</f>
        <v>#REF!</v>
      </c>
      <c r="DA97" s="25" t="e">
        <f>IF(Calculation!#REF!='Reference Data'!DA$2,Data!Q97,0)</f>
        <v>#REF!</v>
      </c>
      <c r="DB97" s="25" t="e">
        <f>IF(Calculation!#REF!='Reference Data'!DB$2,Data!R97,0)</f>
        <v>#REF!</v>
      </c>
      <c r="DC97" s="25" t="e">
        <f>IF(Calculation!#REF!='Reference Data'!DC$2,Data!S97,0)</f>
        <v>#REF!</v>
      </c>
      <c r="DD97" s="25" t="e">
        <f>IF(Calculation!#REF!='Reference Data'!DD$2,Data!T97,0)</f>
        <v>#REF!</v>
      </c>
      <c r="DE97" s="25" t="e">
        <f>IF(Calculation!#REF!='Reference Data'!DE$2,Data!U97,0)</f>
        <v>#REF!</v>
      </c>
      <c r="DF97" s="30" t="e">
        <f t="shared" si="16"/>
        <v>#REF!</v>
      </c>
    </row>
    <row r="98" spans="1:110" ht="15">
      <c r="A98" s="15">
        <v>10306</v>
      </c>
      <c r="B98" s="48" t="s">
        <v>105</v>
      </c>
      <c r="C98" s="24">
        <f>IF(Calculation!$C$6='Reference Data'!C$2,Data!G98,0)</f>
        <v>0</v>
      </c>
      <c r="D98" s="25">
        <f>IF(Calculation!$C$6='Reference Data'!D$2,Data!H98,0)</f>
        <v>0</v>
      </c>
      <c r="E98" s="25">
        <f>IF(Calculation!$C$6='Reference Data'!E$2,Data!I98,0)</f>
        <v>34.33295981735161</v>
      </c>
      <c r="F98" s="25">
        <f>IF(Calculation!$C$6='Reference Data'!F$2,Data!J98,0)</f>
        <v>0</v>
      </c>
      <c r="G98" s="25">
        <f>IF(Calculation!$C$6='Reference Data'!G$2,Data!K98,0)</f>
        <v>0</v>
      </c>
      <c r="H98" s="25">
        <f>IF(Calculation!$C$6='Reference Data'!H$2,Data!L98,0)</f>
        <v>0</v>
      </c>
      <c r="I98" s="25">
        <f>IF(Calculation!$C$6='Reference Data'!I$2,Data!M98,0)</f>
        <v>0</v>
      </c>
      <c r="J98" s="25">
        <f>IF(Calculation!$C$6='Reference Data'!J$2,Data!N98,0)</f>
        <v>0</v>
      </c>
      <c r="K98" s="25">
        <f>IF(Calculation!$C$6='Reference Data'!K$2,Data!O98,0)</f>
        <v>0</v>
      </c>
      <c r="L98" s="25">
        <f>IF(Calculation!$C$6='Reference Data'!L$2,Data!P98,0)</f>
        <v>0</v>
      </c>
      <c r="M98" s="25">
        <f>IF(Calculation!$C$6='Reference Data'!M$2,Data!Q98,0)</f>
        <v>0</v>
      </c>
      <c r="N98" s="25">
        <f>IF(Calculation!$C$6='Reference Data'!N$2,Data!R98,0)</f>
        <v>0</v>
      </c>
      <c r="O98" s="25">
        <f>IF(Calculation!$C$6='Reference Data'!O$2,Data!S98,0)</f>
        <v>0</v>
      </c>
      <c r="P98" s="25">
        <f>IF(Calculation!$C$6='Reference Data'!P$2,Data!T98,0)</f>
        <v>0</v>
      </c>
      <c r="Q98" s="25">
        <f>IF(Calculation!$C$6='Reference Data'!Q$2,Data!U98,0)</f>
        <v>0</v>
      </c>
      <c r="R98" s="30">
        <f t="shared" si="10"/>
        <v>34.33295981735161</v>
      </c>
      <c r="S98" s="31">
        <f>IF(S$2=Calculation!$D$6,Data!V98,0)</f>
        <v>0</v>
      </c>
      <c r="T98" s="6">
        <f>IF(T$2=Calculation!$D$6,Data!W98,0)</f>
        <v>0</v>
      </c>
      <c r="U98" s="6">
        <f>IF(U$2=Calculation!$D$6,Data!X98,0)</f>
        <v>0</v>
      </c>
      <c r="V98" s="6">
        <f>IF(V$2=Calculation!$D$6,Data!Y98,0)</f>
        <v>0</v>
      </c>
      <c r="W98" s="6">
        <f>IF(W$2=Calculation!$D$6,Data!Z98,0)</f>
        <v>0</v>
      </c>
      <c r="X98" s="6">
        <f>IF(X$2=Calculation!$D$6,Data!AA98,0)</f>
        <v>0</v>
      </c>
      <c r="Y98" s="6">
        <f>IF(Y$2=Calculation!$D$6,Data!AB98,0)</f>
        <v>0</v>
      </c>
      <c r="Z98" s="6">
        <f>IF(Z$2=Calculation!$D$6,Data!AC98,0)</f>
        <v>0</v>
      </c>
      <c r="AA98" s="6">
        <f>IF(AA$2=Calculation!$D$6,Data!AD98,0)</f>
        <v>0</v>
      </c>
      <c r="AB98" s="6">
        <f>IF(AB$2=Calculation!$D$6,Data!AE98,0)</f>
        <v>0</v>
      </c>
      <c r="AC98" s="6">
        <f>IF(AC$2=Calculation!$D$6,Data!AF98,0)</f>
        <v>0</v>
      </c>
      <c r="AD98" s="6">
        <f>IF(AD$2=Calculation!$D$6,Data!AG98,0)</f>
        <v>0</v>
      </c>
      <c r="AE98" s="6">
        <f>IF(AE$2=Calculation!$D$6,Data!AH98,0)</f>
        <v>0</v>
      </c>
      <c r="AF98" s="6">
        <f>IF(AF$2=Calculation!$D$6,Data!AI98,0)</f>
        <v>0</v>
      </c>
      <c r="AG98" s="8">
        <f t="shared" si="11"/>
        <v>0</v>
      </c>
      <c r="AH98" s="31">
        <f>IF(AH$2=Calculation!$E$6,0,0)</f>
        <v>0</v>
      </c>
      <c r="AI98" s="6">
        <f>IF(AI$2=Calculation!$E$6,Data!AJ98,0)</f>
        <v>0</v>
      </c>
      <c r="AJ98" s="6">
        <f>IF(AJ$2=Calculation!$E$6,Data!AK98,0)</f>
        <v>29.999771689497717</v>
      </c>
      <c r="AK98" s="6">
        <f>IF(AK$2=Calculation!$E$6,Data!AL98,0)</f>
        <v>0</v>
      </c>
      <c r="AL98" s="6">
        <f>IF(AL$2=Calculation!$E$6,Data!AM98,0)</f>
        <v>0</v>
      </c>
      <c r="AM98" s="6">
        <f>IF(AM$2=Calculation!$E$6,Data!AN98,0)</f>
        <v>0</v>
      </c>
      <c r="AN98" s="6">
        <f>IF(AN$2=Calculation!$E$6,Data!AO98,0)</f>
        <v>0</v>
      </c>
      <c r="AO98" s="6">
        <f>IF(AO$2=Calculation!$E$6,Data!AP98,0)</f>
        <v>0</v>
      </c>
      <c r="AP98" s="8">
        <f t="shared" si="12"/>
        <v>29.999771689497717</v>
      </c>
      <c r="AQ98" s="31">
        <f>IF(AQ$2=Calculation!$F$6,0,0)</f>
        <v>0</v>
      </c>
      <c r="AR98" s="6">
        <f>IF(AR$2=Calculation!$F$6,Data!AQ98,0)</f>
        <v>0</v>
      </c>
      <c r="AS98" s="6">
        <f>IF(AS$2=Calculation!$F$6,Data!AR98,0)</f>
        <v>57.46</v>
      </c>
      <c r="AT98" s="6">
        <f>IF(AT$2=Calculation!$F$6,Data!AS98,0)</f>
        <v>0</v>
      </c>
      <c r="AU98" s="6">
        <f>IF(AU$2=Calculation!$F$6,Data!AT98,0)</f>
        <v>0</v>
      </c>
      <c r="AV98" s="6">
        <f>IF(AV$2=Calculation!$F$6,Data!AU98,0)</f>
        <v>0</v>
      </c>
      <c r="AW98" s="6">
        <f>IF(AW$2=Calculation!$F$6,Data!AV98,0)</f>
        <v>0</v>
      </c>
      <c r="AX98" s="6">
        <f>IF(AX$2=Calculation!$F$6,Data!AW98,0)</f>
        <v>0</v>
      </c>
      <c r="AY98" s="8">
        <f t="shared" si="13"/>
        <v>57.46</v>
      </c>
      <c r="AZ98" s="31">
        <f>IF(AZ$2=Calculation!$G$6,0,0)</f>
        <v>0</v>
      </c>
      <c r="BA98" s="6">
        <f>IF(BA$2=Calculation!$G$6,Data!AX98,0)</f>
        <v>0</v>
      </c>
      <c r="BB98" s="6">
        <f>IF(BB$2=Calculation!$G$6,Data!AY98,0)</f>
        <v>0</v>
      </c>
      <c r="BC98" s="6">
        <f>IF(BC$2=Calculation!$G$6,Data!AZ98,0)</f>
        <v>0</v>
      </c>
      <c r="BD98" s="6">
        <f>IF(BD$2=Calculation!$G$6,Data!BA98,0)</f>
        <v>0</v>
      </c>
      <c r="BE98" s="6">
        <f>IF(BE$2=Calculation!$G$6,Data!BB98,0)</f>
        <v>0</v>
      </c>
      <c r="BF98" s="6">
        <f>IF(BF$2=Calculation!$G$6,Data!BC98,0)</f>
        <v>0</v>
      </c>
      <c r="BG98" s="6">
        <f>IF(BG$2=Calculation!$G$6,Data!BD98,0)</f>
        <v>0</v>
      </c>
      <c r="BH98" s="8">
        <f t="shared" si="14"/>
        <v>0</v>
      </c>
      <c r="BI98" s="119">
        <f>IF(Calculation!$H$6="Yes",Data!BE98,0)</f>
        <v>0</v>
      </c>
      <c r="BJ98" s="31">
        <f>IF(BJ$2=Calculation!$L$4,0,0)</f>
        <v>0</v>
      </c>
      <c r="BK98" s="6">
        <f>IF(BK$2=Calculation!$L$4,Data!BV98,0)</f>
        <v>0</v>
      </c>
      <c r="BL98" s="6">
        <f>IF(BL$2=Calculation!$L$4,Data!BW98,0)</f>
        <v>0.006</v>
      </c>
      <c r="BM98" s="6">
        <f>IF(BM$2=Calculation!$L$4,Data!BX98,0)</f>
        <v>0</v>
      </c>
      <c r="BN98" s="6">
        <f>IF(BN$2=Calculation!$L$4,Data!BY98,0)</f>
        <v>0</v>
      </c>
      <c r="BO98" s="22">
        <f t="shared" si="15"/>
        <v>0.006</v>
      </c>
      <c r="BP98" s="25">
        <f>IF(Calculation!$J$6='Reference Data'!BP$2,Data!C98,0)</f>
        <v>0</v>
      </c>
      <c r="BQ98" s="25">
        <f>IF(Calculation!$J$6='Reference Data'!BQ$2,Data!D98,0)</f>
        <v>0</v>
      </c>
      <c r="BR98" s="25">
        <f>IF(Calculation!$J$6='Reference Data'!BR$2,Data!E98,0)</f>
        <v>0</v>
      </c>
      <c r="BS98" s="25">
        <f>IF(Calculation!$J$6='Reference Data'!BS$2,Data!F98,0)</f>
        <v>25.769</v>
      </c>
      <c r="BT98" s="121">
        <f t="shared" si="9"/>
        <v>25.769</v>
      </c>
      <c r="BU98" s="124">
        <f>IF(Calculation!$L$6="Yes",'Reference Data'!BO98*Calculation!$L$5,0)</f>
        <v>0.003</v>
      </c>
      <c r="BV98" s="124">
        <f>IF(Calculation!$M$6="Yes",IF((Calculation!I102-'Reference Data'!BT98)&gt;0,(Calculation!I102-'Reference Data'!BT98)*Calculation!$M$5,0),0)</f>
        <v>0</v>
      </c>
      <c r="BW98" s="97">
        <f>IF(Calculation!$K$6="Yes",IF((Calculation!I102)&lt;Calculation!J102,(Calculation!I102-Calculation!J102)*Calculation!$K$5,0),0)</f>
        <v>-25.769</v>
      </c>
      <c r="BX98" s="127">
        <f>IF(Calculation!$N$5='Reference Data'!$BX$2,'Scaling Calculation'!D101,0)</f>
        <v>0</v>
      </c>
      <c r="BY98" s="3">
        <f>IF(Calculation!$N$5='Reference Data'!$BY$2,'Scaling Calculation'!H101,0)</f>
        <v>0</v>
      </c>
      <c r="BZ98" s="22">
        <f>IF(Calculation!$N$6="Yes",SUM('Reference Data'!BX98:BY98),0)</f>
        <v>0</v>
      </c>
      <c r="CA98" s="25"/>
      <c r="CB98" s="25"/>
      <c r="CC98" s="25"/>
      <c r="CD98" s="25"/>
      <c r="CE98" s="25"/>
      <c r="CF98" s="25"/>
      <c r="CG98" s="25"/>
      <c r="CH98" s="25"/>
      <c r="CI98" s="25"/>
      <c r="CJ98" s="25"/>
      <c r="CK98" s="25"/>
      <c r="CL98" s="25"/>
      <c r="CM98" s="25"/>
      <c r="CN98" s="25"/>
      <c r="CO98" s="25"/>
      <c r="CP98" s="25"/>
      <c r="CQ98" s="25" t="e">
        <f>IF(Calculation!#REF!='Reference Data'!CQ$2,Data!G98,0)</f>
        <v>#REF!</v>
      </c>
      <c r="CR98" s="25" t="e">
        <f>IF(Calculation!#REF!='Reference Data'!CR$2,Data!H98,0)</f>
        <v>#REF!</v>
      </c>
      <c r="CS98" s="25" t="e">
        <f>IF(Calculation!#REF!='Reference Data'!CS$2,Data!I98,0)</f>
        <v>#REF!</v>
      </c>
      <c r="CT98" s="25" t="e">
        <f>IF(Calculation!#REF!='Reference Data'!CT$2,Data!J98,0)</f>
        <v>#REF!</v>
      </c>
      <c r="CU98" s="25" t="e">
        <f>IF(Calculation!#REF!='Reference Data'!CU$2,Data!K98,0)</f>
        <v>#REF!</v>
      </c>
      <c r="CV98" s="25" t="e">
        <f>IF(Calculation!#REF!='Reference Data'!CV$2,Data!L98,0)</f>
        <v>#REF!</v>
      </c>
      <c r="CW98" s="25" t="e">
        <f>IF(Calculation!#REF!='Reference Data'!CW$2,Data!M98,0)</f>
        <v>#REF!</v>
      </c>
      <c r="CX98" s="25" t="e">
        <f>IF(Calculation!#REF!='Reference Data'!CX$2,Data!N98,0)</f>
        <v>#REF!</v>
      </c>
      <c r="CY98" s="25" t="e">
        <f>IF(Calculation!#REF!='Reference Data'!CY$2,Data!O98,0)</f>
        <v>#REF!</v>
      </c>
      <c r="CZ98" s="25" t="e">
        <f>IF(Calculation!#REF!='Reference Data'!CZ$2,Data!P98,0)</f>
        <v>#REF!</v>
      </c>
      <c r="DA98" s="25" t="e">
        <f>IF(Calculation!#REF!='Reference Data'!DA$2,Data!Q98,0)</f>
        <v>#REF!</v>
      </c>
      <c r="DB98" s="25" t="e">
        <f>IF(Calculation!#REF!='Reference Data'!DB$2,Data!R98,0)</f>
        <v>#REF!</v>
      </c>
      <c r="DC98" s="25" t="e">
        <f>IF(Calculation!#REF!='Reference Data'!DC$2,Data!S98,0)</f>
        <v>#REF!</v>
      </c>
      <c r="DD98" s="25" t="e">
        <f>IF(Calculation!#REF!='Reference Data'!DD$2,Data!T98,0)</f>
        <v>#REF!</v>
      </c>
      <c r="DE98" s="25" t="e">
        <f>IF(Calculation!#REF!='Reference Data'!DE$2,Data!U98,0)</f>
        <v>#REF!</v>
      </c>
      <c r="DF98" s="30" t="e">
        <f t="shared" si="16"/>
        <v>#REF!</v>
      </c>
    </row>
    <row r="99" spans="1:110" ht="15">
      <c r="A99" s="15">
        <v>10307</v>
      </c>
      <c r="B99" s="48" t="s">
        <v>106</v>
      </c>
      <c r="C99" s="24">
        <f>IF(Calculation!$C$6='Reference Data'!C$2,Data!G99,0)</f>
        <v>0</v>
      </c>
      <c r="D99" s="25">
        <f>IF(Calculation!$C$6='Reference Data'!D$2,Data!H99,0)</f>
        <v>0</v>
      </c>
      <c r="E99" s="25">
        <f>IF(Calculation!$C$6='Reference Data'!E$2,Data!I99,0)</f>
        <v>68.283675</v>
      </c>
      <c r="F99" s="25">
        <f>IF(Calculation!$C$6='Reference Data'!F$2,Data!J99,0)</f>
        <v>0</v>
      </c>
      <c r="G99" s="25">
        <f>IF(Calculation!$C$6='Reference Data'!G$2,Data!K99,0)</f>
        <v>0</v>
      </c>
      <c r="H99" s="25">
        <f>IF(Calculation!$C$6='Reference Data'!H$2,Data!L99,0)</f>
        <v>0</v>
      </c>
      <c r="I99" s="25">
        <f>IF(Calculation!$C$6='Reference Data'!I$2,Data!M99,0)</f>
        <v>0</v>
      </c>
      <c r="J99" s="25">
        <f>IF(Calculation!$C$6='Reference Data'!J$2,Data!N99,0)</f>
        <v>0</v>
      </c>
      <c r="K99" s="25">
        <f>IF(Calculation!$C$6='Reference Data'!K$2,Data!O99,0)</f>
        <v>0</v>
      </c>
      <c r="L99" s="25">
        <f>IF(Calculation!$C$6='Reference Data'!L$2,Data!P99,0)</f>
        <v>0</v>
      </c>
      <c r="M99" s="25">
        <f>IF(Calculation!$C$6='Reference Data'!M$2,Data!Q99,0)</f>
        <v>0</v>
      </c>
      <c r="N99" s="25">
        <f>IF(Calculation!$C$6='Reference Data'!N$2,Data!R99,0)</f>
        <v>0</v>
      </c>
      <c r="O99" s="25">
        <f>IF(Calculation!$C$6='Reference Data'!O$2,Data!S99,0)</f>
        <v>0</v>
      </c>
      <c r="P99" s="25">
        <f>IF(Calculation!$C$6='Reference Data'!P$2,Data!T99,0)</f>
        <v>0</v>
      </c>
      <c r="Q99" s="25">
        <f>IF(Calculation!$C$6='Reference Data'!Q$2,Data!U99,0)</f>
        <v>0</v>
      </c>
      <c r="R99" s="30">
        <f t="shared" si="10"/>
        <v>68.283675</v>
      </c>
      <c r="S99" s="31">
        <f>IF(S$2=Calculation!$D$6,Data!V99,0)</f>
        <v>0</v>
      </c>
      <c r="T99" s="6">
        <f>IF(T$2=Calculation!$D$6,Data!W99,0)</f>
        <v>0</v>
      </c>
      <c r="U99" s="6">
        <f>IF(U$2=Calculation!$D$6,Data!X99,0)</f>
        <v>0</v>
      </c>
      <c r="V99" s="6">
        <f>IF(V$2=Calculation!$D$6,Data!Y99,0)</f>
        <v>0</v>
      </c>
      <c r="W99" s="6">
        <f>IF(W$2=Calculation!$D$6,Data!Z99,0)</f>
        <v>0</v>
      </c>
      <c r="X99" s="6">
        <f>IF(X$2=Calculation!$D$6,Data!AA99,0)</f>
        <v>0</v>
      </c>
      <c r="Y99" s="6">
        <f>IF(Y$2=Calculation!$D$6,Data!AB99,0)</f>
        <v>0</v>
      </c>
      <c r="Z99" s="6">
        <f>IF(Z$2=Calculation!$D$6,Data!AC99,0)</f>
        <v>0</v>
      </c>
      <c r="AA99" s="6">
        <f>IF(AA$2=Calculation!$D$6,Data!AD99,0)</f>
        <v>0</v>
      </c>
      <c r="AB99" s="6">
        <f>IF(AB$2=Calculation!$D$6,Data!AE99,0)</f>
        <v>0</v>
      </c>
      <c r="AC99" s="6">
        <f>IF(AC$2=Calculation!$D$6,Data!AF99,0)</f>
        <v>0</v>
      </c>
      <c r="AD99" s="6">
        <f>IF(AD$2=Calculation!$D$6,Data!AG99,0)</f>
        <v>0</v>
      </c>
      <c r="AE99" s="6">
        <f>IF(AE$2=Calculation!$D$6,Data!AH99,0)</f>
        <v>0</v>
      </c>
      <c r="AF99" s="6">
        <f>IF(AF$2=Calculation!$D$6,Data!AI99,0)</f>
        <v>0</v>
      </c>
      <c r="AG99" s="8">
        <f t="shared" si="11"/>
        <v>0</v>
      </c>
      <c r="AH99" s="31">
        <f>IF(AH$2=Calculation!$E$6,0,0)</f>
        <v>0</v>
      </c>
      <c r="AI99" s="6">
        <f>IF(AI$2=Calculation!$E$6,Data!AJ99,0)</f>
        <v>0</v>
      </c>
      <c r="AJ99" s="6">
        <f>IF(AJ$2=Calculation!$E$6,Data!AK99,0)</f>
        <v>0</v>
      </c>
      <c r="AK99" s="6">
        <f>IF(AK$2=Calculation!$E$6,Data!AL99,0)</f>
        <v>0</v>
      </c>
      <c r="AL99" s="6">
        <f>IF(AL$2=Calculation!$E$6,Data!AM99,0)</f>
        <v>0</v>
      </c>
      <c r="AM99" s="6">
        <f>IF(AM$2=Calculation!$E$6,Data!AN99,0)</f>
        <v>0</v>
      </c>
      <c r="AN99" s="6">
        <f>IF(AN$2=Calculation!$E$6,Data!AO99,0)</f>
        <v>0</v>
      </c>
      <c r="AO99" s="6">
        <f>IF(AO$2=Calculation!$E$6,Data!AP99,0)</f>
        <v>0</v>
      </c>
      <c r="AP99" s="8">
        <f t="shared" si="12"/>
        <v>0</v>
      </c>
      <c r="AQ99" s="31">
        <f>IF(AQ$2=Calculation!$F$6,0,0)</f>
        <v>0</v>
      </c>
      <c r="AR99" s="6">
        <f>IF(AR$2=Calculation!$F$6,Data!AQ99,0)</f>
        <v>0</v>
      </c>
      <c r="AS99" s="6">
        <f>IF(AS$2=Calculation!$F$6,Data!AR99,0)</f>
        <v>0</v>
      </c>
      <c r="AT99" s="6">
        <f>IF(AT$2=Calculation!$F$6,Data!AS99,0)</f>
        <v>0</v>
      </c>
      <c r="AU99" s="6">
        <f>IF(AU$2=Calculation!$F$6,Data!AT99,0)</f>
        <v>0</v>
      </c>
      <c r="AV99" s="6">
        <f>IF(AV$2=Calculation!$F$6,Data!AU99,0)</f>
        <v>0</v>
      </c>
      <c r="AW99" s="6">
        <f>IF(AW$2=Calculation!$F$6,Data!AV99,0)</f>
        <v>0</v>
      </c>
      <c r="AX99" s="6">
        <f>IF(AX$2=Calculation!$F$6,Data!AW99,0)</f>
        <v>0</v>
      </c>
      <c r="AY99" s="8">
        <f t="shared" si="13"/>
        <v>0</v>
      </c>
      <c r="AZ99" s="31">
        <f>IF(AZ$2=Calculation!$G$6,0,0)</f>
        <v>0</v>
      </c>
      <c r="BA99" s="6">
        <f>IF(BA$2=Calculation!$G$6,Data!AX99,0)</f>
        <v>0</v>
      </c>
      <c r="BB99" s="6">
        <f>IF(BB$2=Calculation!$G$6,Data!AY99,0)</f>
        <v>0</v>
      </c>
      <c r="BC99" s="6">
        <f>IF(BC$2=Calculation!$G$6,Data!AZ99,0)</f>
        <v>0</v>
      </c>
      <c r="BD99" s="6">
        <f>IF(BD$2=Calculation!$G$6,Data!BA99,0)</f>
        <v>0</v>
      </c>
      <c r="BE99" s="6">
        <f>IF(BE$2=Calculation!$G$6,Data!BB99,0)</f>
        <v>0</v>
      </c>
      <c r="BF99" s="6">
        <f>IF(BF$2=Calculation!$G$6,Data!BC99,0)</f>
        <v>0</v>
      </c>
      <c r="BG99" s="6">
        <f>IF(BG$2=Calculation!$G$6,Data!BD99,0)</f>
        <v>0</v>
      </c>
      <c r="BH99" s="8">
        <f t="shared" si="14"/>
        <v>0</v>
      </c>
      <c r="BI99" s="119">
        <f>IF(Calculation!$H$6="Yes",Data!BE99,0)</f>
        <v>0</v>
      </c>
      <c r="BJ99" s="31">
        <f>IF(BJ$2=Calculation!$L$4,0,0)</f>
        <v>0</v>
      </c>
      <c r="BK99" s="6">
        <f>IF(BK$2=Calculation!$L$4,Data!BV99,0)</f>
        <v>0</v>
      </c>
      <c r="BL99" s="6">
        <f>IF(BL$2=Calculation!$L$4,Data!BW99,0)</f>
        <v>0.6120000000000001</v>
      </c>
      <c r="BM99" s="6">
        <f>IF(BM$2=Calculation!$L$4,Data!BX99,0)</f>
        <v>0</v>
      </c>
      <c r="BN99" s="6">
        <f>IF(BN$2=Calculation!$L$4,Data!BY99,0)</f>
        <v>0</v>
      </c>
      <c r="BO99" s="22">
        <f t="shared" si="15"/>
        <v>0.6120000000000001</v>
      </c>
      <c r="BP99" s="25">
        <f>IF(Calculation!$J$6='Reference Data'!BP$2,Data!C99,0)</f>
        <v>0</v>
      </c>
      <c r="BQ99" s="25">
        <f>IF(Calculation!$J$6='Reference Data'!BQ$2,Data!D99,0)</f>
        <v>0</v>
      </c>
      <c r="BR99" s="25">
        <f>IF(Calculation!$J$6='Reference Data'!BR$2,Data!E99,0)</f>
        <v>0</v>
      </c>
      <c r="BS99" s="25">
        <f>IF(Calculation!$J$6='Reference Data'!BS$2,Data!F99,0)</f>
        <v>71.985</v>
      </c>
      <c r="BT99" s="121">
        <f aca="true" t="shared" si="17" ref="BT99:BT130">SUM(BP99:BS99)</f>
        <v>71.985</v>
      </c>
      <c r="BU99" s="124">
        <f>IF(Calculation!$L$6="Yes",'Reference Data'!BO99*Calculation!$L$5,0)</f>
        <v>0.30600000000000005</v>
      </c>
      <c r="BV99" s="124">
        <f>IF(Calculation!$M$6="Yes",IF((Calculation!I103-'Reference Data'!BT99)&gt;0,(Calculation!I103-'Reference Data'!BT99)*Calculation!$M$5,0),0)</f>
        <v>0</v>
      </c>
      <c r="BW99" s="97">
        <f>IF(Calculation!$K$6="Yes",IF((Calculation!I103)&lt;Calculation!J103,(Calculation!I103-Calculation!J103)*Calculation!$K$5,0),0)</f>
        <v>-3.701324999999997</v>
      </c>
      <c r="BX99" s="127">
        <f>IF(Calculation!$N$5='Reference Data'!$BX$2,'Scaling Calculation'!D102,0)</f>
        <v>0</v>
      </c>
      <c r="BY99" s="3">
        <f>IF(Calculation!$N$5='Reference Data'!$BY$2,'Scaling Calculation'!H102,0)</f>
        <v>0</v>
      </c>
      <c r="BZ99" s="22">
        <f>IF(Calculation!$N$6="Yes",SUM('Reference Data'!BX99:BY99),0)</f>
        <v>0</v>
      </c>
      <c r="CA99" s="25"/>
      <c r="CB99" s="25"/>
      <c r="CC99" s="25"/>
      <c r="CD99" s="25"/>
      <c r="CE99" s="25"/>
      <c r="CF99" s="25"/>
      <c r="CG99" s="25"/>
      <c r="CH99" s="25"/>
      <c r="CI99" s="25"/>
      <c r="CJ99" s="25"/>
      <c r="CK99" s="25"/>
      <c r="CL99" s="25"/>
      <c r="CM99" s="25"/>
      <c r="CN99" s="25"/>
      <c r="CO99" s="25"/>
      <c r="CP99" s="25"/>
      <c r="CQ99" s="25" t="e">
        <f>IF(Calculation!#REF!='Reference Data'!CQ$2,Data!G99,0)</f>
        <v>#REF!</v>
      </c>
      <c r="CR99" s="25" t="e">
        <f>IF(Calculation!#REF!='Reference Data'!CR$2,Data!H99,0)</f>
        <v>#REF!</v>
      </c>
      <c r="CS99" s="25" t="e">
        <f>IF(Calculation!#REF!='Reference Data'!CS$2,Data!I99,0)</f>
        <v>#REF!</v>
      </c>
      <c r="CT99" s="25" t="e">
        <f>IF(Calculation!#REF!='Reference Data'!CT$2,Data!J99,0)</f>
        <v>#REF!</v>
      </c>
      <c r="CU99" s="25" t="e">
        <f>IF(Calculation!#REF!='Reference Data'!CU$2,Data!K99,0)</f>
        <v>#REF!</v>
      </c>
      <c r="CV99" s="25" t="e">
        <f>IF(Calculation!#REF!='Reference Data'!CV$2,Data!L99,0)</f>
        <v>#REF!</v>
      </c>
      <c r="CW99" s="25" t="e">
        <f>IF(Calculation!#REF!='Reference Data'!CW$2,Data!M99,0)</f>
        <v>#REF!</v>
      </c>
      <c r="CX99" s="25" t="e">
        <f>IF(Calculation!#REF!='Reference Data'!CX$2,Data!N99,0)</f>
        <v>#REF!</v>
      </c>
      <c r="CY99" s="25" t="e">
        <f>IF(Calculation!#REF!='Reference Data'!CY$2,Data!O99,0)</f>
        <v>#REF!</v>
      </c>
      <c r="CZ99" s="25" t="e">
        <f>IF(Calculation!#REF!='Reference Data'!CZ$2,Data!P99,0)</f>
        <v>#REF!</v>
      </c>
      <c r="DA99" s="25" t="e">
        <f>IF(Calculation!#REF!='Reference Data'!DA$2,Data!Q99,0)</f>
        <v>#REF!</v>
      </c>
      <c r="DB99" s="25" t="e">
        <f>IF(Calculation!#REF!='Reference Data'!DB$2,Data!R99,0)</f>
        <v>#REF!</v>
      </c>
      <c r="DC99" s="25" t="e">
        <f>IF(Calculation!#REF!='Reference Data'!DC$2,Data!S99,0)</f>
        <v>#REF!</v>
      </c>
      <c r="DD99" s="25" t="e">
        <f>IF(Calculation!#REF!='Reference Data'!DD$2,Data!T99,0)</f>
        <v>#REF!</v>
      </c>
      <c r="DE99" s="25" t="e">
        <f>IF(Calculation!#REF!='Reference Data'!DE$2,Data!U99,0)</f>
        <v>#REF!</v>
      </c>
      <c r="DF99" s="30" t="e">
        <f t="shared" si="16"/>
        <v>#REF!</v>
      </c>
    </row>
    <row r="100" spans="1:110" ht="15">
      <c r="A100" s="15">
        <v>10326</v>
      </c>
      <c r="B100" s="48" t="s">
        <v>107</v>
      </c>
      <c r="C100" s="24">
        <f>IF(Calculation!$C$6='Reference Data'!C$2,Data!G100,0)</f>
        <v>0</v>
      </c>
      <c r="D100" s="25">
        <f>IF(Calculation!$C$6='Reference Data'!D$2,Data!H100,0)</f>
        <v>0</v>
      </c>
      <c r="E100" s="25">
        <f>IF(Calculation!$C$6='Reference Data'!E$2,Data!I100,0)</f>
        <v>27.84850102739726</v>
      </c>
      <c r="F100" s="25">
        <f>IF(Calculation!$C$6='Reference Data'!F$2,Data!J100,0)</f>
        <v>0</v>
      </c>
      <c r="G100" s="25">
        <f>IF(Calculation!$C$6='Reference Data'!G$2,Data!K100,0)</f>
        <v>0</v>
      </c>
      <c r="H100" s="25">
        <f>IF(Calculation!$C$6='Reference Data'!H$2,Data!L100,0)</f>
        <v>0</v>
      </c>
      <c r="I100" s="25">
        <f>IF(Calculation!$C$6='Reference Data'!I$2,Data!M100,0)</f>
        <v>0</v>
      </c>
      <c r="J100" s="25">
        <f>IF(Calculation!$C$6='Reference Data'!J$2,Data!N100,0)</f>
        <v>0</v>
      </c>
      <c r="K100" s="25">
        <f>IF(Calculation!$C$6='Reference Data'!K$2,Data!O100,0)</f>
        <v>0</v>
      </c>
      <c r="L100" s="25">
        <f>IF(Calculation!$C$6='Reference Data'!L$2,Data!P100,0)</f>
        <v>0</v>
      </c>
      <c r="M100" s="25">
        <f>IF(Calculation!$C$6='Reference Data'!M$2,Data!Q100,0)</f>
        <v>0</v>
      </c>
      <c r="N100" s="25">
        <f>IF(Calculation!$C$6='Reference Data'!N$2,Data!R100,0)</f>
        <v>0</v>
      </c>
      <c r="O100" s="25">
        <f>IF(Calculation!$C$6='Reference Data'!O$2,Data!S100,0)</f>
        <v>0</v>
      </c>
      <c r="P100" s="25">
        <f>IF(Calculation!$C$6='Reference Data'!P$2,Data!T100,0)</f>
        <v>0</v>
      </c>
      <c r="Q100" s="25">
        <f>IF(Calculation!$C$6='Reference Data'!Q$2,Data!U100,0)</f>
        <v>0</v>
      </c>
      <c r="R100" s="30">
        <f t="shared" si="10"/>
        <v>27.84850102739726</v>
      </c>
      <c r="S100" s="31">
        <f>IF(S$2=Calculation!$D$6,Data!V100,0)</f>
        <v>0</v>
      </c>
      <c r="T100" s="6">
        <f>IF(T$2=Calculation!$D$6,Data!W100,0)</f>
        <v>0</v>
      </c>
      <c r="U100" s="6">
        <f>IF(U$2=Calculation!$D$6,Data!X100,0)</f>
        <v>0</v>
      </c>
      <c r="V100" s="6">
        <f>IF(V$2=Calculation!$D$6,Data!Y100,0)</f>
        <v>0</v>
      </c>
      <c r="W100" s="6">
        <f>IF(W$2=Calculation!$D$6,Data!Z100,0)</f>
        <v>0</v>
      </c>
      <c r="X100" s="6">
        <f>IF(X$2=Calculation!$D$6,Data!AA100,0)</f>
        <v>0</v>
      </c>
      <c r="Y100" s="6">
        <f>IF(Y$2=Calculation!$D$6,Data!AB100,0)</f>
        <v>0</v>
      </c>
      <c r="Z100" s="6">
        <f>IF(Z$2=Calculation!$D$6,Data!AC100,0)</f>
        <v>0</v>
      </c>
      <c r="AA100" s="6">
        <f>IF(AA$2=Calculation!$D$6,Data!AD100,0)</f>
        <v>0</v>
      </c>
      <c r="AB100" s="6">
        <f>IF(AB$2=Calculation!$D$6,Data!AE100,0)</f>
        <v>0</v>
      </c>
      <c r="AC100" s="6">
        <f>IF(AC$2=Calculation!$D$6,Data!AF100,0)</f>
        <v>0</v>
      </c>
      <c r="AD100" s="6">
        <f>IF(AD$2=Calculation!$D$6,Data!AG100,0)</f>
        <v>0</v>
      </c>
      <c r="AE100" s="6">
        <f>IF(AE$2=Calculation!$D$6,Data!AH100,0)</f>
        <v>0</v>
      </c>
      <c r="AF100" s="6">
        <f>IF(AF$2=Calculation!$D$6,Data!AI100,0)</f>
        <v>0</v>
      </c>
      <c r="AG100" s="8">
        <f t="shared" si="11"/>
        <v>0</v>
      </c>
      <c r="AH100" s="31">
        <f>IF(AH$2=Calculation!$E$6,0,0)</f>
        <v>0</v>
      </c>
      <c r="AI100" s="6">
        <f>IF(AI$2=Calculation!$E$6,Data!AJ100,0)</f>
        <v>0</v>
      </c>
      <c r="AJ100" s="6">
        <f>IF(AJ$2=Calculation!$E$6,Data!AK100,0)</f>
        <v>0</v>
      </c>
      <c r="AK100" s="6">
        <f>IF(AK$2=Calculation!$E$6,Data!AL100,0)</f>
        <v>0</v>
      </c>
      <c r="AL100" s="6">
        <f>IF(AL$2=Calculation!$E$6,Data!AM100,0)</f>
        <v>0</v>
      </c>
      <c r="AM100" s="6">
        <f>IF(AM$2=Calculation!$E$6,Data!AN100,0)</f>
        <v>0</v>
      </c>
      <c r="AN100" s="6">
        <f>IF(AN$2=Calculation!$E$6,Data!AO100,0)</f>
        <v>0</v>
      </c>
      <c r="AO100" s="6">
        <f>IF(AO$2=Calculation!$E$6,Data!AP100,0)</f>
        <v>0</v>
      </c>
      <c r="AP100" s="8">
        <f t="shared" si="12"/>
        <v>0</v>
      </c>
      <c r="AQ100" s="31">
        <f>IF(AQ$2=Calculation!$F$6,0,0)</f>
        <v>0</v>
      </c>
      <c r="AR100" s="6">
        <f>IF(AR$2=Calculation!$F$6,Data!AQ100,0)</f>
        <v>0</v>
      </c>
      <c r="AS100" s="6">
        <f>IF(AS$2=Calculation!$F$6,Data!AR100,0)</f>
        <v>0</v>
      </c>
      <c r="AT100" s="6">
        <f>IF(AT$2=Calculation!$F$6,Data!AS100,0)</f>
        <v>0</v>
      </c>
      <c r="AU100" s="6">
        <f>IF(AU$2=Calculation!$F$6,Data!AT100,0)</f>
        <v>0</v>
      </c>
      <c r="AV100" s="6">
        <f>IF(AV$2=Calculation!$F$6,Data!AU100,0)</f>
        <v>0</v>
      </c>
      <c r="AW100" s="6">
        <f>IF(AW$2=Calculation!$F$6,Data!AV100,0)</f>
        <v>0</v>
      </c>
      <c r="AX100" s="6">
        <f>IF(AX$2=Calculation!$F$6,Data!AW100,0)</f>
        <v>0</v>
      </c>
      <c r="AY100" s="8">
        <f t="shared" si="13"/>
        <v>0</v>
      </c>
      <c r="AZ100" s="31">
        <f>IF(AZ$2=Calculation!$G$6,0,0)</f>
        <v>0</v>
      </c>
      <c r="BA100" s="6">
        <f>IF(BA$2=Calculation!$G$6,Data!AX100,0)</f>
        <v>0</v>
      </c>
      <c r="BB100" s="6">
        <f>IF(BB$2=Calculation!$G$6,Data!AY100,0)</f>
        <v>0</v>
      </c>
      <c r="BC100" s="6">
        <f>IF(BC$2=Calculation!$G$6,Data!AZ100,0)</f>
        <v>0</v>
      </c>
      <c r="BD100" s="6">
        <f>IF(BD$2=Calculation!$G$6,Data!BA100,0)</f>
        <v>0</v>
      </c>
      <c r="BE100" s="6">
        <f>IF(BE$2=Calculation!$G$6,Data!BB100,0)</f>
        <v>0</v>
      </c>
      <c r="BF100" s="6">
        <f>IF(BF$2=Calculation!$G$6,Data!BC100,0)</f>
        <v>0</v>
      </c>
      <c r="BG100" s="6">
        <f>IF(BG$2=Calculation!$G$6,Data!BD100,0)</f>
        <v>0</v>
      </c>
      <c r="BH100" s="8">
        <f t="shared" si="14"/>
        <v>0</v>
      </c>
      <c r="BI100" s="119">
        <f>IF(Calculation!$H$6="Yes",Data!BE100,0)</f>
        <v>0</v>
      </c>
      <c r="BJ100" s="31">
        <f>IF(BJ$2=Calculation!$L$4,0,0)</f>
        <v>0</v>
      </c>
      <c r="BK100" s="6">
        <f>IF(BK$2=Calculation!$L$4,Data!BV100,0)</f>
        <v>0</v>
      </c>
      <c r="BL100" s="6">
        <f>IF(BL$2=Calculation!$L$4,Data!BW100,0)</f>
        <v>0</v>
      </c>
      <c r="BM100" s="6">
        <f>IF(BM$2=Calculation!$L$4,Data!BX100,0)</f>
        <v>0</v>
      </c>
      <c r="BN100" s="6">
        <f>IF(BN$2=Calculation!$L$4,Data!BY100,0)</f>
        <v>0</v>
      </c>
      <c r="BO100" s="22">
        <f t="shared" si="15"/>
        <v>0</v>
      </c>
      <c r="BP100" s="25">
        <f>IF(Calculation!$J$6='Reference Data'!BP$2,Data!C100,0)</f>
        <v>0</v>
      </c>
      <c r="BQ100" s="25">
        <f>IF(Calculation!$J$6='Reference Data'!BQ$2,Data!D100,0)</f>
        <v>0</v>
      </c>
      <c r="BR100" s="25">
        <f>IF(Calculation!$J$6='Reference Data'!BR$2,Data!E100,0)</f>
        <v>0</v>
      </c>
      <c r="BS100" s="25">
        <f>IF(Calculation!$J$6='Reference Data'!BS$2,Data!F100,0)</f>
        <v>30.46</v>
      </c>
      <c r="BT100" s="121">
        <f t="shared" si="17"/>
        <v>30.46</v>
      </c>
      <c r="BU100" s="124">
        <f>IF(Calculation!$L$6="Yes",'Reference Data'!BO100*Calculation!$L$5,0)</f>
        <v>0</v>
      </c>
      <c r="BV100" s="124">
        <f>IF(Calculation!$M$6="Yes",IF((Calculation!I104-'Reference Data'!BT100)&gt;0,(Calculation!I104-'Reference Data'!BT100)*Calculation!$M$5,0),0)</f>
        <v>0</v>
      </c>
      <c r="BW100" s="97">
        <f>IF(Calculation!$K$6="Yes",IF((Calculation!I104)&lt;Calculation!J104,(Calculation!I104-Calculation!J104)*Calculation!$K$5,0),0)</f>
        <v>-2.6114989726027424</v>
      </c>
      <c r="BX100" s="127">
        <f>IF(Calculation!$N$5='Reference Data'!$BX$2,'Scaling Calculation'!D103,0)</f>
        <v>0</v>
      </c>
      <c r="BY100" s="3">
        <f>IF(Calculation!$N$5='Reference Data'!$BY$2,'Scaling Calculation'!H103,0)</f>
        <v>0</v>
      </c>
      <c r="BZ100" s="22">
        <f>IF(Calculation!$N$6="Yes",SUM('Reference Data'!BX100:BY100),0)</f>
        <v>0</v>
      </c>
      <c r="CA100" s="25"/>
      <c r="CB100" s="25"/>
      <c r="CC100" s="25"/>
      <c r="CD100" s="25"/>
      <c r="CE100" s="25"/>
      <c r="CF100" s="25"/>
      <c r="CG100" s="25"/>
      <c r="CH100" s="25"/>
      <c r="CI100" s="25"/>
      <c r="CJ100" s="25"/>
      <c r="CK100" s="25"/>
      <c r="CL100" s="25"/>
      <c r="CM100" s="25"/>
      <c r="CN100" s="25"/>
      <c r="CO100" s="25"/>
      <c r="CP100" s="25"/>
      <c r="CQ100" s="25" t="e">
        <f>IF(Calculation!#REF!='Reference Data'!CQ$2,Data!G100,0)</f>
        <v>#REF!</v>
      </c>
      <c r="CR100" s="25" t="e">
        <f>IF(Calculation!#REF!='Reference Data'!CR$2,Data!H100,0)</f>
        <v>#REF!</v>
      </c>
      <c r="CS100" s="25" t="e">
        <f>IF(Calculation!#REF!='Reference Data'!CS$2,Data!I100,0)</f>
        <v>#REF!</v>
      </c>
      <c r="CT100" s="25" t="e">
        <f>IF(Calculation!#REF!='Reference Data'!CT$2,Data!J100,0)</f>
        <v>#REF!</v>
      </c>
      <c r="CU100" s="25" t="e">
        <f>IF(Calculation!#REF!='Reference Data'!CU$2,Data!K100,0)</f>
        <v>#REF!</v>
      </c>
      <c r="CV100" s="25" t="e">
        <f>IF(Calculation!#REF!='Reference Data'!CV$2,Data!L100,0)</f>
        <v>#REF!</v>
      </c>
      <c r="CW100" s="25" t="e">
        <f>IF(Calculation!#REF!='Reference Data'!CW$2,Data!M100,0)</f>
        <v>#REF!</v>
      </c>
      <c r="CX100" s="25" t="e">
        <f>IF(Calculation!#REF!='Reference Data'!CX$2,Data!N100,0)</f>
        <v>#REF!</v>
      </c>
      <c r="CY100" s="25" t="e">
        <f>IF(Calculation!#REF!='Reference Data'!CY$2,Data!O100,0)</f>
        <v>#REF!</v>
      </c>
      <c r="CZ100" s="25" t="e">
        <f>IF(Calculation!#REF!='Reference Data'!CZ$2,Data!P100,0)</f>
        <v>#REF!</v>
      </c>
      <c r="DA100" s="25" t="e">
        <f>IF(Calculation!#REF!='Reference Data'!DA$2,Data!Q100,0)</f>
        <v>#REF!</v>
      </c>
      <c r="DB100" s="25" t="e">
        <f>IF(Calculation!#REF!='Reference Data'!DB$2,Data!R100,0)</f>
        <v>#REF!</v>
      </c>
      <c r="DC100" s="25" t="e">
        <f>IF(Calculation!#REF!='Reference Data'!DC$2,Data!S100,0)</f>
        <v>#REF!</v>
      </c>
      <c r="DD100" s="25" t="e">
        <f>IF(Calculation!#REF!='Reference Data'!DD$2,Data!T100,0)</f>
        <v>#REF!</v>
      </c>
      <c r="DE100" s="25" t="e">
        <f>IF(Calculation!#REF!='Reference Data'!DE$2,Data!U100,0)</f>
        <v>#REF!</v>
      </c>
      <c r="DF100" s="30" t="e">
        <f t="shared" si="16"/>
        <v>#REF!</v>
      </c>
    </row>
    <row r="101" spans="1:110" ht="15">
      <c r="A101" s="15">
        <v>10331</v>
      </c>
      <c r="B101" s="48" t="s">
        <v>108</v>
      </c>
      <c r="C101" s="24">
        <f>IF(Calculation!$C$6='Reference Data'!C$2,Data!G101,0)</f>
        <v>0</v>
      </c>
      <c r="D101" s="25">
        <f>IF(Calculation!$C$6='Reference Data'!D$2,Data!H101,0)</f>
        <v>0</v>
      </c>
      <c r="E101" s="25">
        <f>IF(Calculation!$C$6='Reference Data'!E$2,Data!I101,0)</f>
        <v>35.407541210045665</v>
      </c>
      <c r="F101" s="25">
        <f>IF(Calculation!$C$6='Reference Data'!F$2,Data!J101,0)</f>
        <v>0</v>
      </c>
      <c r="G101" s="25">
        <f>IF(Calculation!$C$6='Reference Data'!G$2,Data!K101,0)</f>
        <v>0</v>
      </c>
      <c r="H101" s="25">
        <f>IF(Calculation!$C$6='Reference Data'!H$2,Data!L101,0)</f>
        <v>0</v>
      </c>
      <c r="I101" s="25">
        <f>IF(Calculation!$C$6='Reference Data'!I$2,Data!M101,0)</f>
        <v>0</v>
      </c>
      <c r="J101" s="25">
        <f>IF(Calculation!$C$6='Reference Data'!J$2,Data!N101,0)</f>
        <v>0</v>
      </c>
      <c r="K101" s="25">
        <f>IF(Calculation!$C$6='Reference Data'!K$2,Data!O101,0)</f>
        <v>0</v>
      </c>
      <c r="L101" s="25">
        <f>IF(Calculation!$C$6='Reference Data'!L$2,Data!P101,0)</f>
        <v>0</v>
      </c>
      <c r="M101" s="25">
        <f>IF(Calculation!$C$6='Reference Data'!M$2,Data!Q101,0)</f>
        <v>0</v>
      </c>
      <c r="N101" s="25">
        <f>IF(Calculation!$C$6='Reference Data'!N$2,Data!R101,0)</f>
        <v>0</v>
      </c>
      <c r="O101" s="25">
        <f>IF(Calculation!$C$6='Reference Data'!O$2,Data!S101,0)</f>
        <v>0</v>
      </c>
      <c r="P101" s="25">
        <f>IF(Calculation!$C$6='Reference Data'!P$2,Data!T101,0)</f>
        <v>0</v>
      </c>
      <c r="Q101" s="25">
        <f>IF(Calculation!$C$6='Reference Data'!Q$2,Data!U101,0)</f>
        <v>0</v>
      </c>
      <c r="R101" s="30">
        <f t="shared" si="10"/>
        <v>35.407541210045665</v>
      </c>
      <c r="S101" s="31">
        <f>IF(S$2=Calculation!$D$6,Data!V101,0)</f>
        <v>0</v>
      </c>
      <c r="T101" s="6">
        <f>IF(T$2=Calculation!$D$6,Data!W101,0)</f>
        <v>0</v>
      </c>
      <c r="U101" s="6">
        <f>IF(U$2=Calculation!$D$6,Data!X101,0)</f>
        <v>0</v>
      </c>
      <c r="V101" s="6">
        <f>IF(V$2=Calculation!$D$6,Data!Y101,0)</f>
        <v>0</v>
      </c>
      <c r="W101" s="6">
        <f>IF(W$2=Calculation!$D$6,Data!Z101,0)</f>
        <v>0</v>
      </c>
      <c r="X101" s="6">
        <f>IF(X$2=Calculation!$D$6,Data!AA101,0)</f>
        <v>0</v>
      </c>
      <c r="Y101" s="6">
        <f>IF(Y$2=Calculation!$D$6,Data!AB101,0)</f>
        <v>0</v>
      </c>
      <c r="Z101" s="6">
        <f>IF(Z$2=Calculation!$D$6,Data!AC101,0)</f>
        <v>0</v>
      </c>
      <c r="AA101" s="6">
        <f>IF(AA$2=Calculation!$D$6,Data!AD101,0)</f>
        <v>0</v>
      </c>
      <c r="AB101" s="6">
        <f>IF(AB$2=Calculation!$D$6,Data!AE101,0)</f>
        <v>0</v>
      </c>
      <c r="AC101" s="6">
        <f>IF(AC$2=Calculation!$D$6,Data!AF101,0)</f>
        <v>0</v>
      </c>
      <c r="AD101" s="6">
        <f>IF(AD$2=Calculation!$D$6,Data!AG101,0)</f>
        <v>0</v>
      </c>
      <c r="AE101" s="6">
        <f>IF(AE$2=Calculation!$D$6,Data!AH101,0)</f>
        <v>0</v>
      </c>
      <c r="AF101" s="6">
        <f>IF(AF$2=Calculation!$D$6,Data!AI101,0)</f>
        <v>0</v>
      </c>
      <c r="AG101" s="8">
        <f t="shared" si="11"/>
        <v>0</v>
      </c>
      <c r="AH101" s="31">
        <f>IF(AH$2=Calculation!$E$6,0,0)</f>
        <v>0</v>
      </c>
      <c r="AI101" s="6">
        <f>IF(AI$2=Calculation!$E$6,Data!AJ101,0)</f>
        <v>0</v>
      </c>
      <c r="AJ101" s="6">
        <f>IF(AJ$2=Calculation!$E$6,Data!AK101,0)</f>
        <v>0</v>
      </c>
      <c r="AK101" s="6">
        <f>IF(AK$2=Calculation!$E$6,Data!AL101,0)</f>
        <v>0</v>
      </c>
      <c r="AL101" s="6">
        <f>IF(AL$2=Calculation!$E$6,Data!AM101,0)</f>
        <v>0</v>
      </c>
      <c r="AM101" s="6">
        <f>IF(AM$2=Calculation!$E$6,Data!AN101,0)</f>
        <v>0</v>
      </c>
      <c r="AN101" s="6">
        <f>IF(AN$2=Calculation!$E$6,Data!AO101,0)</f>
        <v>0</v>
      </c>
      <c r="AO101" s="6">
        <f>IF(AO$2=Calculation!$E$6,Data!AP101,0)</f>
        <v>0</v>
      </c>
      <c r="AP101" s="8">
        <f t="shared" si="12"/>
        <v>0</v>
      </c>
      <c r="AQ101" s="31">
        <f>IF(AQ$2=Calculation!$F$6,0,0)</f>
        <v>0</v>
      </c>
      <c r="AR101" s="6">
        <f>IF(AR$2=Calculation!$F$6,Data!AQ101,0)</f>
        <v>0</v>
      </c>
      <c r="AS101" s="6">
        <f>IF(AS$2=Calculation!$F$6,Data!AR101,0)</f>
        <v>0</v>
      </c>
      <c r="AT101" s="6">
        <f>IF(AT$2=Calculation!$F$6,Data!AS101,0)</f>
        <v>0</v>
      </c>
      <c r="AU101" s="6">
        <f>IF(AU$2=Calculation!$F$6,Data!AT101,0)</f>
        <v>0</v>
      </c>
      <c r="AV101" s="6">
        <f>IF(AV$2=Calculation!$F$6,Data!AU101,0)</f>
        <v>0</v>
      </c>
      <c r="AW101" s="6">
        <f>IF(AW$2=Calculation!$F$6,Data!AV101,0)</f>
        <v>0</v>
      </c>
      <c r="AX101" s="6">
        <f>IF(AX$2=Calculation!$F$6,Data!AW101,0)</f>
        <v>0</v>
      </c>
      <c r="AY101" s="8">
        <f t="shared" si="13"/>
        <v>0</v>
      </c>
      <c r="AZ101" s="31">
        <f>IF(AZ$2=Calculation!$G$6,0,0)</f>
        <v>0</v>
      </c>
      <c r="BA101" s="6">
        <f>IF(BA$2=Calculation!$G$6,Data!AX101,0)</f>
        <v>0</v>
      </c>
      <c r="BB101" s="6">
        <f>IF(BB$2=Calculation!$G$6,Data!AY101,0)</f>
        <v>0</v>
      </c>
      <c r="BC101" s="6">
        <f>IF(BC$2=Calculation!$G$6,Data!AZ101,0)</f>
        <v>0</v>
      </c>
      <c r="BD101" s="6">
        <f>IF(BD$2=Calculation!$G$6,Data!BA101,0)</f>
        <v>0</v>
      </c>
      <c r="BE101" s="6">
        <f>IF(BE$2=Calculation!$G$6,Data!BB101,0)</f>
        <v>0</v>
      </c>
      <c r="BF101" s="6">
        <f>IF(BF$2=Calculation!$G$6,Data!BC101,0)</f>
        <v>0</v>
      </c>
      <c r="BG101" s="6">
        <f>IF(BG$2=Calculation!$G$6,Data!BD101,0)</f>
        <v>0</v>
      </c>
      <c r="BH101" s="8">
        <f t="shared" si="14"/>
        <v>0</v>
      </c>
      <c r="BI101" s="119">
        <f>IF(Calculation!$H$6="Yes",Data!BE101,0)</f>
        <v>0</v>
      </c>
      <c r="BJ101" s="31">
        <f>IF(BJ$2=Calculation!$L$4,0,0)</f>
        <v>0</v>
      </c>
      <c r="BK101" s="6">
        <f>IF(BK$2=Calculation!$L$4,Data!BV101,0)</f>
        <v>0</v>
      </c>
      <c r="BL101" s="6">
        <f>IF(BL$2=Calculation!$L$4,Data!BW101,0)</f>
        <v>0.154</v>
      </c>
      <c r="BM101" s="6">
        <f>IF(BM$2=Calculation!$L$4,Data!BX101,0)</f>
        <v>0</v>
      </c>
      <c r="BN101" s="6">
        <f>IF(BN$2=Calculation!$L$4,Data!BY101,0)</f>
        <v>0</v>
      </c>
      <c r="BO101" s="22">
        <f t="shared" si="15"/>
        <v>0.154</v>
      </c>
      <c r="BP101" s="25">
        <f>IF(Calculation!$J$6='Reference Data'!BP$2,Data!C101,0)</f>
        <v>0</v>
      </c>
      <c r="BQ101" s="25">
        <f>IF(Calculation!$J$6='Reference Data'!BQ$2,Data!D101,0)</f>
        <v>0</v>
      </c>
      <c r="BR101" s="25">
        <f>IF(Calculation!$J$6='Reference Data'!BR$2,Data!E101,0)</f>
        <v>0</v>
      </c>
      <c r="BS101" s="25">
        <f>IF(Calculation!$J$6='Reference Data'!BS$2,Data!F101,0)</f>
        <v>36.602</v>
      </c>
      <c r="BT101" s="121">
        <f t="shared" si="17"/>
        <v>36.602</v>
      </c>
      <c r="BU101" s="124">
        <f>IF(Calculation!$L$6="Yes",'Reference Data'!BO101*Calculation!$L$5,0)</f>
        <v>0.077</v>
      </c>
      <c r="BV101" s="124">
        <f>IF(Calculation!$M$6="Yes",IF((Calculation!I105-'Reference Data'!BT101)&gt;0,(Calculation!I105-'Reference Data'!BT101)*Calculation!$M$5,0),0)</f>
        <v>0</v>
      </c>
      <c r="BW101" s="97">
        <f>IF(Calculation!$K$6="Yes",IF((Calculation!I105)&lt;Calculation!J105,(Calculation!I105-Calculation!J105)*Calculation!$K$5,0),0)</f>
        <v>-1.1944587899543322</v>
      </c>
      <c r="BX101" s="127">
        <f>IF(Calculation!$N$5='Reference Data'!$BX$2,'Scaling Calculation'!D104,0)</f>
        <v>0</v>
      </c>
      <c r="BY101" s="3">
        <f>IF(Calculation!$N$5='Reference Data'!$BY$2,'Scaling Calculation'!H104,0)</f>
        <v>0</v>
      </c>
      <c r="BZ101" s="22">
        <f>IF(Calculation!$N$6="Yes",SUM('Reference Data'!BX101:BY101),0)</f>
        <v>0</v>
      </c>
      <c r="CA101" s="25"/>
      <c r="CB101" s="25"/>
      <c r="CC101" s="25"/>
      <c r="CD101" s="25"/>
      <c r="CE101" s="25"/>
      <c r="CF101" s="25"/>
      <c r="CG101" s="25"/>
      <c r="CH101" s="25"/>
      <c r="CI101" s="25"/>
      <c r="CJ101" s="25"/>
      <c r="CK101" s="25"/>
      <c r="CL101" s="25"/>
      <c r="CM101" s="25"/>
      <c r="CN101" s="25"/>
      <c r="CO101" s="25"/>
      <c r="CP101" s="25"/>
      <c r="CQ101" s="25" t="e">
        <f>IF(Calculation!#REF!='Reference Data'!CQ$2,Data!G101,0)</f>
        <v>#REF!</v>
      </c>
      <c r="CR101" s="25" t="e">
        <f>IF(Calculation!#REF!='Reference Data'!CR$2,Data!H101,0)</f>
        <v>#REF!</v>
      </c>
      <c r="CS101" s="25" t="e">
        <f>IF(Calculation!#REF!='Reference Data'!CS$2,Data!I101,0)</f>
        <v>#REF!</v>
      </c>
      <c r="CT101" s="25" t="e">
        <f>IF(Calculation!#REF!='Reference Data'!CT$2,Data!J101,0)</f>
        <v>#REF!</v>
      </c>
      <c r="CU101" s="25" t="e">
        <f>IF(Calculation!#REF!='Reference Data'!CU$2,Data!K101,0)</f>
        <v>#REF!</v>
      </c>
      <c r="CV101" s="25" t="e">
        <f>IF(Calculation!#REF!='Reference Data'!CV$2,Data!L101,0)</f>
        <v>#REF!</v>
      </c>
      <c r="CW101" s="25" t="e">
        <f>IF(Calculation!#REF!='Reference Data'!CW$2,Data!M101,0)</f>
        <v>#REF!</v>
      </c>
      <c r="CX101" s="25" t="e">
        <f>IF(Calculation!#REF!='Reference Data'!CX$2,Data!N101,0)</f>
        <v>#REF!</v>
      </c>
      <c r="CY101" s="25" t="e">
        <f>IF(Calculation!#REF!='Reference Data'!CY$2,Data!O101,0)</f>
        <v>#REF!</v>
      </c>
      <c r="CZ101" s="25" t="e">
        <f>IF(Calculation!#REF!='Reference Data'!CZ$2,Data!P101,0)</f>
        <v>#REF!</v>
      </c>
      <c r="DA101" s="25" t="e">
        <f>IF(Calculation!#REF!='Reference Data'!DA$2,Data!Q101,0)</f>
        <v>#REF!</v>
      </c>
      <c r="DB101" s="25" t="e">
        <f>IF(Calculation!#REF!='Reference Data'!DB$2,Data!R101,0)</f>
        <v>#REF!</v>
      </c>
      <c r="DC101" s="25" t="e">
        <f>IF(Calculation!#REF!='Reference Data'!DC$2,Data!S101,0)</f>
        <v>#REF!</v>
      </c>
      <c r="DD101" s="25" t="e">
        <f>IF(Calculation!#REF!='Reference Data'!DD$2,Data!T101,0)</f>
        <v>#REF!</v>
      </c>
      <c r="DE101" s="25" t="e">
        <f>IF(Calculation!#REF!='Reference Data'!DE$2,Data!U101,0)</f>
        <v>#REF!</v>
      </c>
      <c r="DF101" s="30" t="e">
        <f t="shared" si="16"/>
        <v>#REF!</v>
      </c>
    </row>
    <row r="102" spans="1:110" ht="15">
      <c r="A102" s="15">
        <v>10333</v>
      </c>
      <c r="B102" s="48" t="s">
        <v>109</v>
      </c>
      <c r="C102" s="24">
        <f>IF(Calculation!$C$6='Reference Data'!C$2,Data!G102,0)</f>
        <v>0</v>
      </c>
      <c r="D102" s="25">
        <f>IF(Calculation!$C$6='Reference Data'!D$2,Data!H102,0)</f>
        <v>0</v>
      </c>
      <c r="E102" s="25">
        <f>IF(Calculation!$C$6='Reference Data'!E$2,Data!I102,0)</f>
        <v>20.228649086757997</v>
      </c>
      <c r="F102" s="25">
        <f>IF(Calculation!$C$6='Reference Data'!F$2,Data!J102,0)</f>
        <v>0</v>
      </c>
      <c r="G102" s="25">
        <f>IF(Calculation!$C$6='Reference Data'!G$2,Data!K102,0)</f>
        <v>0</v>
      </c>
      <c r="H102" s="25">
        <f>IF(Calculation!$C$6='Reference Data'!H$2,Data!L102,0)</f>
        <v>0</v>
      </c>
      <c r="I102" s="25">
        <f>IF(Calculation!$C$6='Reference Data'!I$2,Data!M102,0)</f>
        <v>0</v>
      </c>
      <c r="J102" s="25">
        <f>IF(Calculation!$C$6='Reference Data'!J$2,Data!N102,0)</f>
        <v>0</v>
      </c>
      <c r="K102" s="25">
        <f>IF(Calculation!$C$6='Reference Data'!K$2,Data!O102,0)</f>
        <v>0</v>
      </c>
      <c r="L102" s="25">
        <f>IF(Calculation!$C$6='Reference Data'!L$2,Data!P102,0)</f>
        <v>0</v>
      </c>
      <c r="M102" s="25">
        <f>IF(Calculation!$C$6='Reference Data'!M$2,Data!Q102,0)</f>
        <v>0</v>
      </c>
      <c r="N102" s="25">
        <f>IF(Calculation!$C$6='Reference Data'!N$2,Data!R102,0)</f>
        <v>0</v>
      </c>
      <c r="O102" s="25">
        <f>IF(Calculation!$C$6='Reference Data'!O$2,Data!S102,0)</f>
        <v>0</v>
      </c>
      <c r="P102" s="25">
        <f>IF(Calculation!$C$6='Reference Data'!P$2,Data!T102,0)</f>
        <v>0</v>
      </c>
      <c r="Q102" s="25">
        <f>IF(Calculation!$C$6='Reference Data'!Q$2,Data!U102,0)</f>
        <v>0</v>
      </c>
      <c r="R102" s="30">
        <f t="shared" si="10"/>
        <v>20.228649086757997</v>
      </c>
      <c r="S102" s="31">
        <f>IF(S$2=Calculation!$D$6,Data!V102,0)</f>
        <v>0</v>
      </c>
      <c r="T102" s="6">
        <f>IF(T$2=Calculation!$D$6,Data!W102,0)</f>
        <v>0</v>
      </c>
      <c r="U102" s="6">
        <f>IF(U$2=Calculation!$D$6,Data!X102,0)</f>
        <v>0</v>
      </c>
      <c r="V102" s="6">
        <f>IF(V$2=Calculation!$D$6,Data!Y102,0)</f>
        <v>0</v>
      </c>
      <c r="W102" s="6">
        <f>IF(W$2=Calculation!$D$6,Data!Z102,0)</f>
        <v>0</v>
      </c>
      <c r="X102" s="6">
        <f>IF(X$2=Calculation!$D$6,Data!AA102,0)</f>
        <v>0</v>
      </c>
      <c r="Y102" s="6">
        <f>IF(Y$2=Calculation!$D$6,Data!AB102,0)</f>
        <v>0</v>
      </c>
      <c r="Z102" s="6">
        <f>IF(Z$2=Calculation!$D$6,Data!AC102,0)</f>
        <v>0</v>
      </c>
      <c r="AA102" s="6">
        <f>IF(AA$2=Calculation!$D$6,Data!AD102,0)</f>
        <v>0</v>
      </c>
      <c r="AB102" s="6">
        <f>IF(AB$2=Calculation!$D$6,Data!AE102,0)</f>
        <v>0</v>
      </c>
      <c r="AC102" s="6">
        <f>IF(AC$2=Calculation!$D$6,Data!AF102,0)</f>
        <v>0</v>
      </c>
      <c r="AD102" s="6">
        <f>IF(AD$2=Calculation!$D$6,Data!AG102,0)</f>
        <v>0</v>
      </c>
      <c r="AE102" s="6">
        <f>IF(AE$2=Calculation!$D$6,Data!AH102,0)</f>
        <v>0</v>
      </c>
      <c r="AF102" s="6">
        <f>IF(AF$2=Calculation!$D$6,Data!AI102,0)</f>
        <v>0</v>
      </c>
      <c r="AG102" s="8">
        <f t="shared" si="11"/>
        <v>0</v>
      </c>
      <c r="AH102" s="31">
        <f>IF(AH$2=Calculation!$E$6,0,0)</f>
        <v>0</v>
      </c>
      <c r="AI102" s="6">
        <f>IF(AI$2=Calculation!$E$6,Data!AJ102,0)</f>
        <v>0</v>
      </c>
      <c r="AJ102" s="6">
        <f>IF(AJ$2=Calculation!$E$6,Data!AK102,0)</f>
        <v>0</v>
      </c>
      <c r="AK102" s="6">
        <f>IF(AK$2=Calculation!$E$6,Data!AL102,0)</f>
        <v>0</v>
      </c>
      <c r="AL102" s="6">
        <f>IF(AL$2=Calculation!$E$6,Data!AM102,0)</f>
        <v>0</v>
      </c>
      <c r="AM102" s="6">
        <f>IF(AM$2=Calculation!$E$6,Data!AN102,0)</f>
        <v>0</v>
      </c>
      <c r="AN102" s="6">
        <f>IF(AN$2=Calculation!$E$6,Data!AO102,0)</f>
        <v>0</v>
      </c>
      <c r="AO102" s="6">
        <f>IF(AO$2=Calculation!$E$6,Data!AP102,0)</f>
        <v>0</v>
      </c>
      <c r="AP102" s="8">
        <f t="shared" si="12"/>
        <v>0</v>
      </c>
      <c r="AQ102" s="31">
        <f>IF(AQ$2=Calculation!$F$6,0,0)</f>
        <v>0</v>
      </c>
      <c r="AR102" s="6">
        <f>IF(AR$2=Calculation!$F$6,Data!AQ102,0)</f>
        <v>0</v>
      </c>
      <c r="AS102" s="6">
        <f>IF(AS$2=Calculation!$F$6,Data!AR102,0)</f>
        <v>0</v>
      </c>
      <c r="AT102" s="6">
        <f>IF(AT$2=Calculation!$F$6,Data!AS102,0)</f>
        <v>0</v>
      </c>
      <c r="AU102" s="6">
        <f>IF(AU$2=Calculation!$F$6,Data!AT102,0)</f>
        <v>0</v>
      </c>
      <c r="AV102" s="6">
        <f>IF(AV$2=Calculation!$F$6,Data!AU102,0)</f>
        <v>0</v>
      </c>
      <c r="AW102" s="6">
        <f>IF(AW$2=Calculation!$F$6,Data!AV102,0)</f>
        <v>0</v>
      </c>
      <c r="AX102" s="6">
        <f>IF(AX$2=Calculation!$F$6,Data!AW102,0)</f>
        <v>0</v>
      </c>
      <c r="AY102" s="8">
        <f t="shared" si="13"/>
        <v>0</v>
      </c>
      <c r="AZ102" s="31">
        <f>IF(AZ$2=Calculation!$G$6,0,0)</f>
        <v>0</v>
      </c>
      <c r="BA102" s="6">
        <f>IF(BA$2=Calculation!$G$6,Data!AX102,0)</f>
        <v>0</v>
      </c>
      <c r="BB102" s="6">
        <f>IF(BB$2=Calculation!$G$6,Data!AY102,0)</f>
        <v>0</v>
      </c>
      <c r="BC102" s="6">
        <f>IF(BC$2=Calculation!$G$6,Data!AZ102,0)</f>
        <v>0</v>
      </c>
      <c r="BD102" s="6">
        <f>IF(BD$2=Calculation!$G$6,Data!BA102,0)</f>
        <v>0</v>
      </c>
      <c r="BE102" s="6">
        <f>IF(BE$2=Calculation!$G$6,Data!BB102,0)</f>
        <v>0</v>
      </c>
      <c r="BF102" s="6">
        <f>IF(BF$2=Calculation!$G$6,Data!BC102,0)</f>
        <v>0</v>
      </c>
      <c r="BG102" s="6">
        <f>IF(BG$2=Calculation!$G$6,Data!BD102,0)</f>
        <v>0</v>
      </c>
      <c r="BH102" s="8">
        <f t="shared" si="14"/>
        <v>0</v>
      </c>
      <c r="BI102" s="119">
        <f>IF(Calculation!$H$6="Yes",Data!BE102,0)</f>
        <v>0</v>
      </c>
      <c r="BJ102" s="31">
        <f>IF(BJ$2=Calculation!$L$4,0,0)</f>
        <v>0</v>
      </c>
      <c r="BK102" s="6">
        <f>IF(BK$2=Calculation!$L$4,Data!BV102,0)</f>
        <v>0</v>
      </c>
      <c r="BL102" s="6">
        <f>IF(BL$2=Calculation!$L$4,Data!BW102,0)</f>
        <v>0.003</v>
      </c>
      <c r="BM102" s="6">
        <f>IF(BM$2=Calculation!$L$4,Data!BX102,0)</f>
        <v>0</v>
      </c>
      <c r="BN102" s="6">
        <f>IF(BN$2=Calculation!$L$4,Data!BY102,0)</f>
        <v>0</v>
      </c>
      <c r="BO102" s="22">
        <f t="shared" si="15"/>
        <v>0.003</v>
      </c>
      <c r="BP102" s="25">
        <f>IF(Calculation!$J$6='Reference Data'!BP$2,Data!C102,0)</f>
        <v>0</v>
      </c>
      <c r="BQ102" s="25">
        <f>IF(Calculation!$J$6='Reference Data'!BQ$2,Data!D102,0)</f>
        <v>0</v>
      </c>
      <c r="BR102" s="25">
        <f>IF(Calculation!$J$6='Reference Data'!BR$2,Data!E102,0)</f>
        <v>0</v>
      </c>
      <c r="BS102" s="25">
        <f>IF(Calculation!$J$6='Reference Data'!BS$2,Data!F102,0)</f>
        <v>18.515</v>
      </c>
      <c r="BT102" s="121">
        <f t="shared" si="17"/>
        <v>18.515</v>
      </c>
      <c r="BU102" s="124">
        <f>IF(Calculation!$L$6="Yes",'Reference Data'!BO102*Calculation!$L$5,0)</f>
        <v>0.0015</v>
      </c>
      <c r="BV102" s="124">
        <f>IF(Calculation!$M$6="Yes",IF((Calculation!I106-'Reference Data'!BT102)&gt;0,(Calculation!I106-'Reference Data'!BT102)*Calculation!$M$5,0),0)</f>
        <v>0.42841227168949914</v>
      </c>
      <c r="BW102" s="97">
        <f>IF(Calculation!$K$6="Yes",IF((Calculation!I106)&lt;Calculation!J106,(Calculation!I106-Calculation!J106)*Calculation!$K$5,0),0)</f>
        <v>0</v>
      </c>
      <c r="BX102" s="127">
        <f>IF(Calculation!$N$5='Reference Data'!$BX$2,'Scaling Calculation'!D105,0)</f>
        <v>0</v>
      </c>
      <c r="BY102" s="3">
        <f>IF(Calculation!$N$5='Reference Data'!$BY$2,'Scaling Calculation'!H105,0)</f>
        <v>0</v>
      </c>
      <c r="BZ102" s="22">
        <f>IF(Calculation!$N$6="Yes",SUM('Reference Data'!BX102:BY102),0)</f>
        <v>0</v>
      </c>
      <c r="CA102" s="25"/>
      <c r="CB102" s="25"/>
      <c r="CC102" s="25"/>
      <c r="CD102" s="25"/>
      <c r="CE102" s="25"/>
      <c r="CF102" s="25"/>
      <c r="CG102" s="25"/>
      <c r="CH102" s="25"/>
      <c r="CI102" s="25"/>
      <c r="CJ102" s="25"/>
      <c r="CK102" s="25"/>
      <c r="CL102" s="25"/>
      <c r="CM102" s="25"/>
      <c r="CN102" s="25"/>
      <c r="CO102" s="25"/>
      <c r="CP102" s="25"/>
      <c r="CQ102" s="25" t="e">
        <f>IF(Calculation!#REF!='Reference Data'!CQ$2,Data!G102,0)</f>
        <v>#REF!</v>
      </c>
      <c r="CR102" s="25" t="e">
        <f>IF(Calculation!#REF!='Reference Data'!CR$2,Data!H102,0)</f>
        <v>#REF!</v>
      </c>
      <c r="CS102" s="25" t="e">
        <f>IF(Calculation!#REF!='Reference Data'!CS$2,Data!I102,0)</f>
        <v>#REF!</v>
      </c>
      <c r="CT102" s="25" t="e">
        <f>IF(Calculation!#REF!='Reference Data'!CT$2,Data!J102,0)</f>
        <v>#REF!</v>
      </c>
      <c r="CU102" s="25" t="e">
        <f>IF(Calculation!#REF!='Reference Data'!CU$2,Data!K102,0)</f>
        <v>#REF!</v>
      </c>
      <c r="CV102" s="25" t="e">
        <f>IF(Calculation!#REF!='Reference Data'!CV$2,Data!L102,0)</f>
        <v>#REF!</v>
      </c>
      <c r="CW102" s="25" t="e">
        <f>IF(Calculation!#REF!='Reference Data'!CW$2,Data!M102,0)</f>
        <v>#REF!</v>
      </c>
      <c r="CX102" s="25" t="e">
        <f>IF(Calculation!#REF!='Reference Data'!CX$2,Data!N102,0)</f>
        <v>#REF!</v>
      </c>
      <c r="CY102" s="25" t="e">
        <f>IF(Calculation!#REF!='Reference Data'!CY$2,Data!O102,0)</f>
        <v>#REF!</v>
      </c>
      <c r="CZ102" s="25" t="e">
        <f>IF(Calculation!#REF!='Reference Data'!CZ$2,Data!P102,0)</f>
        <v>#REF!</v>
      </c>
      <c r="DA102" s="25" t="e">
        <f>IF(Calculation!#REF!='Reference Data'!DA$2,Data!Q102,0)</f>
        <v>#REF!</v>
      </c>
      <c r="DB102" s="25" t="e">
        <f>IF(Calculation!#REF!='Reference Data'!DB$2,Data!R102,0)</f>
        <v>#REF!</v>
      </c>
      <c r="DC102" s="25" t="e">
        <f>IF(Calculation!#REF!='Reference Data'!DC$2,Data!S102,0)</f>
        <v>#REF!</v>
      </c>
      <c r="DD102" s="25" t="e">
        <f>IF(Calculation!#REF!='Reference Data'!DD$2,Data!T102,0)</f>
        <v>#REF!</v>
      </c>
      <c r="DE102" s="25" t="e">
        <f>IF(Calculation!#REF!='Reference Data'!DE$2,Data!U102,0)</f>
        <v>#REF!</v>
      </c>
      <c r="DF102" s="30" t="e">
        <f t="shared" si="16"/>
        <v>#REF!</v>
      </c>
    </row>
    <row r="103" spans="1:110" ht="15">
      <c r="A103" s="15">
        <v>10338</v>
      </c>
      <c r="B103" s="48" t="s">
        <v>110</v>
      </c>
      <c r="C103" s="24">
        <f>IF(Calculation!$C$6='Reference Data'!C$2,Data!G103,0)</f>
        <v>0</v>
      </c>
      <c r="D103" s="25">
        <f>IF(Calculation!$C$6='Reference Data'!D$2,Data!H103,0)</f>
        <v>0</v>
      </c>
      <c r="E103" s="25">
        <f>IF(Calculation!$C$6='Reference Data'!E$2,Data!I103,0)</f>
        <v>2.59230399543379</v>
      </c>
      <c r="F103" s="25">
        <f>IF(Calculation!$C$6='Reference Data'!F$2,Data!J103,0)</f>
        <v>0</v>
      </c>
      <c r="G103" s="25">
        <f>IF(Calculation!$C$6='Reference Data'!G$2,Data!K103,0)</f>
        <v>0</v>
      </c>
      <c r="H103" s="25">
        <f>IF(Calculation!$C$6='Reference Data'!H$2,Data!L103,0)</f>
        <v>0</v>
      </c>
      <c r="I103" s="25">
        <f>IF(Calculation!$C$6='Reference Data'!I$2,Data!M103,0)</f>
        <v>0</v>
      </c>
      <c r="J103" s="25">
        <f>IF(Calculation!$C$6='Reference Data'!J$2,Data!N103,0)</f>
        <v>0</v>
      </c>
      <c r="K103" s="25">
        <f>IF(Calculation!$C$6='Reference Data'!K$2,Data!O103,0)</f>
        <v>0</v>
      </c>
      <c r="L103" s="25">
        <f>IF(Calculation!$C$6='Reference Data'!L$2,Data!P103,0)</f>
        <v>0</v>
      </c>
      <c r="M103" s="25">
        <f>IF(Calculation!$C$6='Reference Data'!M$2,Data!Q103,0)</f>
        <v>0</v>
      </c>
      <c r="N103" s="25">
        <f>IF(Calculation!$C$6='Reference Data'!N$2,Data!R103,0)</f>
        <v>0</v>
      </c>
      <c r="O103" s="25">
        <f>IF(Calculation!$C$6='Reference Data'!O$2,Data!S103,0)</f>
        <v>0</v>
      </c>
      <c r="P103" s="25">
        <f>IF(Calculation!$C$6='Reference Data'!P$2,Data!T103,0)</f>
        <v>0</v>
      </c>
      <c r="Q103" s="25">
        <f>IF(Calculation!$C$6='Reference Data'!Q$2,Data!U103,0)</f>
        <v>0</v>
      </c>
      <c r="R103" s="30">
        <f t="shared" si="10"/>
        <v>2.59230399543379</v>
      </c>
      <c r="S103" s="31">
        <f>IF(S$2=Calculation!$D$6,Data!V103,0)</f>
        <v>0</v>
      </c>
      <c r="T103" s="6">
        <f>IF(T$2=Calculation!$D$6,Data!W103,0)</f>
        <v>0</v>
      </c>
      <c r="U103" s="6">
        <f>IF(U$2=Calculation!$D$6,Data!X103,0)</f>
        <v>0</v>
      </c>
      <c r="V103" s="6">
        <f>IF(V$2=Calculation!$D$6,Data!Y103,0)</f>
        <v>0</v>
      </c>
      <c r="W103" s="6">
        <f>IF(W$2=Calculation!$D$6,Data!Z103,0)</f>
        <v>0</v>
      </c>
      <c r="X103" s="6">
        <f>IF(X$2=Calculation!$D$6,Data!AA103,0)</f>
        <v>0</v>
      </c>
      <c r="Y103" s="6">
        <f>IF(Y$2=Calculation!$D$6,Data!AB103,0)</f>
        <v>0</v>
      </c>
      <c r="Z103" s="6">
        <f>IF(Z$2=Calculation!$D$6,Data!AC103,0)</f>
        <v>0</v>
      </c>
      <c r="AA103" s="6">
        <f>IF(AA$2=Calculation!$D$6,Data!AD103,0)</f>
        <v>0</v>
      </c>
      <c r="AB103" s="6">
        <f>IF(AB$2=Calculation!$D$6,Data!AE103,0)</f>
        <v>0</v>
      </c>
      <c r="AC103" s="6">
        <f>IF(AC$2=Calculation!$D$6,Data!AF103,0)</f>
        <v>0</v>
      </c>
      <c r="AD103" s="6">
        <f>IF(AD$2=Calculation!$D$6,Data!AG103,0)</f>
        <v>0</v>
      </c>
      <c r="AE103" s="6">
        <f>IF(AE$2=Calculation!$D$6,Data!AH103,0)</f>
        <v>0</v>
      </c>
      <c r="AF103" s="6">
        <f>IF(AF$2=Calculation!$D$6,Data!AI103,0)</f>
        <v>0</v>
      </c>
      <c r="AG103" s="8">
        <f t="shared" si="11"/>
        <v>0</v>
      </c>
      <c r="AH103" s="31">
        <f>IF(AH$2=Calculation!$E$6,0,0)</f>
        <v>0</v>
      </c>
      <c r="AI103" s="6">
        <f>IF(AI$2=Calculation!$E$6,Data!AJ103,0)</f>
        <v>0</v>
      </c>
      <c r="AJ103" s="6">
        <f>IF(AJ$2=Calculation!$E$6,Data!AK103,0)</f>
        <v>0</v>
      </c>
      <c r="AK103" s="6">
        <f>IF(AK$2=Calculation!$E$6,Data!AL103,0)</f>
        <v>0</v>
      </c>
      <c r="AL103" s="6">
        <f>IF(AL$2=Calculation!$E$6,Data!AM103,0)</f>
        <v>0</v>
      </c>
      <c r="AM103" s="6">
        <f>IF(AM$2=Calculation!$E$6,Data!AN103,0)</f>
        <v>0</v>
      </c>
      <c r="AN103" s="6">
        <f>IF(AN$2=Calculation!$E$6,Data!AO103,0)</f>
        <v>0</v>
      </c>
      <c r="AO103" s="6">
        <f>IF(AO$2=Calculation!$E$6,Data!AP103,0)</f>
        <v>0</v>
      </c>
      <c r="AP103" s="8">
        <f t="shared" si="12"/>
        <v>0</v>
      </c>
      <c r="AQ103" s="31">
        <f>IF(AQ$2=Calculation!$F$6,0,0)</f>
        <v>0</v>
      </c>
      <c r="AR103" s="6">
        <f>IF(AR$2=Calculation!$F$6,Data!AQ103,0)</f>
        <v>0</v>
      </c>
      <c r="AS103" s="6">
        <f>IF(AS$2=Calculation!$F$6,Data!AR103,0)</f>
        <v>0</v>
      </c>
      <c r="AT103" s="6">
        <f>IF(AT$2=Calculation!$F$6,Data!AS103,0)</f>
        <v>0</v>
      </c>
      <c r="AU103" s="6">
        <f>IF(AU$2=Calculation!$F$6,Data!AT103,0)</f>
        <v>0</v>
      </c>
      <c r="AV103" s="6">
        <f>IF(AV$2=Calculation!$F$6,Data!AU103,0)</f>
        <v>0</v>
      </c>
      <c r="AW103" s="6">
        <f>IF(AW$2=Calculation!$F$6,Data!AV103,0)</f>
        <v>0</v>
      </c>
      <c r="AX103" s="6">
        <f>IF(AX$2=Calculation!$F$6,Data!AW103,0)</f>
        <v>0</v>
      </c>
      <c r="AY103" s="8">
        <f t="shared" si="13"/>
        <v>0</v>
      </c>
      <c r="AZ103" s="31">
        <f>IF(AZ$2=Calculation!$G$6,0,0)</f>
        <v>0</v>
      </c>
      <c r="BA103" s="6">
        <f>IF(BA$2=Calculation!$G$6,Data!AX103,0)</f>
        <v>0</v>
      </c>
      <c r="BB103" s="6">
        <f>IF(BB$2=Calculation!$G$6,Data!AY103,0)</f>
        <v>0</v>
      </c>
      <c r="BC103" s="6">
        <f>IF(BC$2=Calculation!$G$6,Data!AZ103,0)</f>
        <v>0</v>
      </c>
      <c r="BD103" s="6">
        <f>IF(BD$2=Calculation!$G$6,Data!BA103,0)</f>
        <v>0</v>
      </c>
      <c r="BE103" s="6">
        <f>IF(BE$2=Calculation!$G$6,Data!BB103,0)</f>
        <v>0</v>
      </c>
      <c r="BF103" s="6">
        <f>IF(BF$2=Calculation!$G$6,Data!BC103,0)</f>
        <v>0</v>
      </c>
      <c r="BG103" s="6">
        <f>IF(BG$2=Calculation!$G$6,Data!BD103,0)</f>
        <v>0</v>
      </c>
      <c r="BH103" s="8">
        <f t="shared" si="14"/>
        <v>0</v>
      </c>
      <c r="BI103" s="119">
        <f>IF(Calculation!$H$6="Yes",Data!BE103,0)</f>
        <v>0</v>
      </c>
      <c r="BJ103" s="31">
        <f>IF(BJ$2=Calculation!$L$4,0,0)</f>
        <v>0</v>
      </c>
      <c r="BK103" s="6">
        <f>IF(BK$2=Calculation!$L$4,Data!BV103,0)</f>
        <v>0</v>
      </c>
      <c r="BL103" s="6">
        <f>IF(BL$2=Calculation!$L$4,Data!BW103,0)</f>
        <v>0</v>
      </c>
      <c r="BM103" s="6">
        <f>IF(BM$2=Calculation!$L$4,Data!BX103,0)</f>
        <v>0</v>
      </c>
      <c r="BN103" s="6">
        <f>IF(BN$2=Calculation!$L$4,Data!BY103,0)</f>
        <v>0</v>
      </c>
      <c r="BO103" s="22">
        <f t="shared" si="15"/>
        <v>0</v>
      </c>
      <c r="BP103" s="25">
        <f>IF(Calculation!$J$6='Reference Data'!BP$2,Data!C103,0)</f>
        <v>0</v>
      </c>
      <c r="BQ103" s="25">
        <f>IF(Calculation!$J$6='Reference Data'!BQ$2,Data!D103,0)</f>
        <v>0</v>
      </c>
      <c r="BR103" s="25">
        <f>IF(Calculation!$J$6='Reference Data'!BR$2,Data!E103,0)</f>
        <v>0</v>
      </c>
      <c r="BS103" s="25">
        <f>IF(Calculation!$J$6='Reference Data'!BS$2,Data!F103,0)</f>
        <v>2.373</v>
      </c>
      <c r="BT103" s="121">
        <f t="shared" si="17"/>
        <v>2.373</v>
      </c>
      <c r="BU103" s="124">
        <f>IF(Calculation!$L$6="Yes",'Reference Data'!BO103*Calculation!$L$5,0)</f>
        <v>0</v>
      </c>
      <c r="BV103" s="124">
        <f>IF(Calculation!$M$6="Yes",IF((Calculation!I107-'Reference Data'!BT103)&gt;0,(Calculation!I107-'Reference Data'!BT103)*Calculation!$M$5,0),0)</f>
        <v>0.05482599885844741</v>
      </c>
      <c r="BW103" s="97">
        <f>IF(Calculation!$K$6="Yes",IF((Calculation!I107)&lt;Calculation!J107,(Calculation!I107-Calculation!J107)*Calculation!$K$5,0),0)</f>
        <v>0</v>
      </c>
      <c r="BX103" s="127">
        <f>IF(Calculation!$N$5='Reference Data'!$BX$2,'Scaling Calculation'!D106,0)</f>
        <v>0</v>
      </c>
      <c r="BY103" s="3">
        <f>IF(Calculation!$N$5='Reference Data'!$BY$2,'Scaling Calculation'!H106,0)</f>
        <v>0</v>
      </c>
      <c r="BZ103" s="22">
        <f>IF(Calculation!$N$6="Yes",SUM('Reference Data'!BX103:BY103),0)</f>
        <v>0</v>
      </c>
      <c r="CA103" s="25"/>
      <c r="CB103" s="25"/>
      <c r="CC103" s="25"/>
      <c r="CD103" s="25"/>
      <c r="CE103" s="25"/>
      <c r="CF103" s="25"/>
      <c r="CG103" s="25"/>
      <c r="CH103" s="25"/>
      <c r="CI103" s="25"/>
      <c r="CJ103" s="25"/>
      <c r="CK103" s="25"/>
      <c r="CL103" s="25"/>
      <c r="CM103" s="25"/>
      <c r="CN103" s="25"/>
      <c r="CO103" s="25"/>
      <c r="CP103" s="25"/>
      <c r="CQ103" s="25" t="e">
        <f>IF(Calculation!#REF!='Reference Data'!CQ$2,Data!G103,0)</f>
        <v>#REF!</v>
      </c>
      <c r="CR103" s="25" t="e">
        <f>IF(Calculation!#REF!='Reference Data'!CR$2,Data!H103,0)</f>
        <v>#REF!</v>
      </c>
      <c r="CS103" s="25" t="e">
        <f>IF(Calculation!#REF!='Reference Data'!CS$2,Data!I103,0)</f>
        <v>#REF!</v>
      </c>
      <c r="CT103" s="25" t="e">
        <f>IF(Calculation!#REF!='Reference Data'!CT$2,Data!J103,0)</f>
        <v>#REF!</v>
      </c>
      <c r="CU103" s="25" t="e">
        <f>IF(Calculation!#REF!='Reference Data'!CU$2,Data!K103,0)</f>
        <v>#REF!</v>
      </c>
      <c r="CV103" s="25" t="e">
        <f>IF(Calculation!#REF!='Reference Data'!CV$2,Data!L103,0)</f>
        <v>#REF!</v>
      </c>
      <c r="CW103" s="25" t="e">
        <f>IF(Calculation!#REF!='Reference Data'!CW$2,Data!M103,0)</f>
        <v>#REF!</v>
      </c>
      <c r="CX103" s="25" t="e">
        <f>IF(Calculation!#REF!='Reference Data'!CX$2,Data!N103,0)</f>
        <v>#REF!</v>
      </c>
      <c r="CY103" s="25" t="e">
        <f>IF(Calculation!#REF!='Reference Data'!CY$2,Data!O103,0)</f>
        <v>#REF!</v>
      </c>
      <c r="CZ103" s="25" t="e">
        <f>IF(Calculation!#REF!='Reference Data'!CZ$2,Data!P103,0)</f>
        <v>#REF!</v>
      </c>
      <c r="DA103" s="25" t="e">
        <f>IF(Calculation!#REF!='Reference Data'!DA$2,Data!Q103,0)</f>
        <v>#REF!</v>
      </c>
      <c r="DB103" s="25" t="e">
        <f>IF(Calculation!#REF!='Reference Data'!DB$2,Data!R103,0)</f>
        <v>#REF!</v>
      </c>
      <c r="DC103" s="25" t="e">
        <f>IF(Calculation!#REF!='Reference Data'!DC$2,Data!S103,0)</f>
        <v>#REF!</v>
      </c>
      <c r="DD103" s="25" t="e">
        <f>IF(Calculation!#REF!='Reference Data'!DD$2,Data!T103,0)</f>
        <v>#REF!</v>
      </c>
      <c r="DE103" s="25" t="e">
        <f>IF(Calculation!#REF!='Reference Data'!DE$2,Data!U103,0)</f>
        <v>#REF!</v>
      </c>
      <c r="DF103" s="30" t="e">
        <f t="shared" si="16"/>
        <v>#REF!</v>
      </c>
    </row>
    <row r="104" spans="1:110" ht="15">
      <c r="A104" s="15">
        <v>10342</v>
      </c>
      <c r="B104" s="48" t="s">
        <v>111</v>
      </c>
      <c r="C104" s="24">
        <f>IF(Calculation!$C$6='Reference Data'!C$2,Data!G104,0)</f>
        <v>0</v>
      </c>
      <c r="D104" s="25">
        <f>IF(Calculation!$C$6='Reference Data'!D$2,Data!H104,0)</f>
        <v>0</v>
      </c>
      <c r="E104" s="25">
        <f>IF(Calculation!$C$6='Reference Data'!E$2,Data!I104,0)</f>
        <v>37.91742511415525</v>
      </c>
      <c r="F104" s="25">
        <f>IF(Calculation!$C$6='Reference Data'!F$2,Data!J104,0)</f>
        <v>0</v>
      </c>
      <c r="G104" s="25">
        <f>IF(Calculation!$C$6='Reference Data'!G$2,Data!K104,0)</f>
        <v>0</v>
      </c>
      <c r="H104" s="25">
        <f>IF(Calculation!$C$6='Reference Data'!H$2,Data!L104,0)</f>
        <v>0</v>
      </c>
      <c r="I104" s="25">
        <f>IF(Calculation!$C$6='Reference Data'!I$2,Data!M104,0)</f>
        <v>0</v>
      </c>
      <c r="J104" s="25">
        <f>IF(Calculation!$C$6='Reference Data'!J$2,Data!N104,0)</f>
        <v>0</v>
      </c>
      <c r="K104" s="25">
        <f>IF(Calculation!$C$6='Reference Data'!K$2,Data!O104,0)</f>
        <v>0</v>
      </c>
      <c r="L104" s="25">
        <f>IF(Calculation!$C$6='Reference Data'!L$2,Data!P104,0)</f>
        <v>0</v>
      </c>
      <c r="M104" s="25">
        <f>IF(Calculation!$C$6='Reference Data'!M$2,Data!Q104,0)</f>
        <v>0</v>
      </c>
      <c r="N104" s="25">
        <f>IF(Calculation!$C$6='Reference Data'!N$2,Data!R104,0)</f>
        <v>0</v>
      </c>
      <c r="O104" s="25">
        <f>IF(Calculation!$C$6='Reference Data'!O$2,Data!S104,0)</f>
        <v>0</v>
      </c>
      <c r="P104" s="25">
        <f>IF(Calculation!$C$6='Reference Data'!P$2,Data!T104,0)</f>
        <v>0</v>
      </c>
      <c r="Q104" s="25">
        <f>IF(Calculation!$C$6='Reference Data'!Q$2,Data!U104,0)</f>
        <v>0</v>
      </c>
      <c r="R104" s="30">
        <f t="shared" si="10"/>
        <v>37.91742511415525</v>
      </c>
      <c r="S104" s="31">
        <f>IF(S$2=Calculation!$D$6,Data!V104,0)</f>
        <v>0</v>
      </c>
      <c r="T104" s="6">
        <f>IF(T$2=Calculation!$D$6,Data!W104,0)</f>
        <v>0</v>
      </c>
      <c r="U104" s="6">
        <f>IF(U$2=Calculation!$D$6,Data!X104,0)</f>
        <v>0</v>
      </c>
      <c r="V104" s="6">
        <f>IF(V$2=Calculation!$D$6,Data!Y104,0)</f>
        <v>0</v>
      </c>
      <c r="W104" s="6">
        <f>IF(W$2=Calculation!$D$6,Data!Z104,0)</f>
        <v>0</v>
      </c>
      <c r="X104" s="6">
        <f>IF(X$2=Calculation!$D$6,Data!AA104,0)</f>
        <v>0</v>
      </c>
      <c r="Y104" s="6">
        <f>IF(Y$2=Calculation!$D$6,Data!AB104,0)</f>
        <v>0</v>
      </c>
      <c r="Z104" s="6">
        <f>IF(Z$2=Calculation!$D$6,Data!AC104,0)</f>
        <v>0</v>
      </c>
      <c r="AA104" s="6">
        <f>IF(AA$2=Calculation!$D$6,Data!AD104,0)</f>
        <v>0</v>
      </c>
      <c r="AB104" s="6">
        <f>IF(AB$2=Calculation!$D$6,Data!AE104,0)</f>
        <v>0</v>
      </c>
      <c r="AC104" s="6">
        <f>IF(AC$2=Calculation!$D$6,Data!AF104,0)</f>
        <v>0</v>
      </c>
      <c r="AD104" s="6">
        <f>IF(AD$2=Calculation!$D$6,Data!AG104,0)</f>
        <v>0</v>
      </c>
      <c r="AE104" s="6">
        <f>IF(AE$2=Calculation!$D$6,Data!AH104,0)</f>
        <v>0</v>
      </c>
      <c r="AF104" s="6">
        <f>IF(AF$2=Calculation!$D$6,Data!AI104,0)</f>
        <v>0</v>
      </c>
      <c r="AG104" s="8">
        <f t="shared" si="11"/>
        <v>0</v>
      </c>
      <c r="AH104" s="31">
        <f>IF(AH$2=Calculation!$E$6,0,0)</f>
        <v>0</v>
      </c>
      <c r="AI104" s="6">
        <f>IF(AI$2=Calculation!$E$6,Data!AJ104,0)</f>
        <v>0</v>
      </c>
      <c r="AJ104" s="6">
        <f>IF(AJ$2=Calculation!$E$6,Data!AK104,0)</f>
        <v>0</v>
      </c>
      <c r="AK104" s="6">
        <f>IF(AK$2=Calculation!$E$6,Data!AL104,0)</f>
        <v>0</v>
      </c>
      <c r="AL104" s="6">
        <f>IF(AL$2=Calculation!$E$6,Data!AM104,0)</f>
        <v>0</v>
      </c>
      <c r="AM104" s="6">
        <f>IF(AM$2=Calculation!$E$6,Data!AN104,0)</f>
        <v>0</v>
      </c>
      <c r="AN104" s="6">
        <f>IF(AN$2=Calculation!$E$6,Data!AO104,0)</f>
        <v>0</v>
      </c>
      <c r="AO104" s="6">
        <f>IF(AO$2=Calculation!$E$6,Data!AP104,0)</f>
        <v>0</v>
      </c>
      <c r="AP104" s="8">
        <f t="shared" si="12"/>
        <v>0</v>
      </c>
      <c r="AQ104" s="31">
        <f>IF(AQ$2=Calculation!$F$6,0,0)</f>
        <v>0</v>
      </c>
      <c r="AR104" s="6">
        <f>IF(AR$2=Calculation!$F$6,Data!AQ104,0)</f>
        <v>0</v>
      </c>
      <c r="AS104" s="6">
        <f>IF(AS$2=Calculation!$F$6,Data!AR104,0)</f>
        <v>0</v>
      </c>
      <c r="AT104" s="6">
        <f>IF(AT$2=Calculation!$F$6,Data!AS104,0)</f>
        <v>0</v>
      </c>
      <c r="AU104" s="6">
        <f>IF(AU$2=Calculation!$F$6,Data!AT104,0)</f>
        <v>0</v>
      </c>
      <c r="AV104" s="6">
        <f>IF(AV$2=Calculation!$F$6,Data!AU104,0)</f>
        <v>0</v>
      </c>
      <c r="AW104" s="6">
        <f>IF(AW$2=Calculation!$F$6,Data!AV104,0)</f>
        <v>0</v>
      </c>
      <c r="AX104" s="6">
        <f>IF(AX$2=Calculation!$F$6,Data!AW104,0)</f>
        <v>0</v>
      </c>
      <c r="AY104" s="8">
        <f t="shared" si="13"/>
        <v>0</v>
      </c>
      <c r="AZ104" s="31">
        <f>IF(AZ$2=Calculation!$G$6,0,0)</f>
        <v>0</v>
      </c>
      <c r="BA104" s="6">
        <f>IF(BA$2=Calculation!$G$6,Data!AX104,0)</f>
        <v>0</v>
      </c>
      <c r="BB104" s="6">
        <f>IF(BB$2=Calculation!$G$6,Data!AY104,0)</f>
        <v>0</v>
      </c>
      <c r="BC104" s="6">
        <f>IF(BC$2=Calculation!$G$6,Data!AZ104,0)</f>
        <v>0</v>
      </c>
      <c r="BD104" s="6">
        <f>IF(BD$2=Calculation!$G$6,Data!BA104,0)</f>
        <v>0</v>
      </c>
      <c r="BE104" s="6">
        <f>IF(BE$2=Calculation!$G$6,Data!BB104,0)</f>
        <v>0</v>
      </c>
      <c r="BF104" s="6">
        <f>IF(BF$2=Calculation!$G$6,Data!BC104,0)</f>
        <v>0</v>
      </c>
      <c r="BG104" s="6">
        <f>IF(BG$2=Calculation!$G$6,Data!BD104,0)</f>
        <v>0</v>
      </c>
      <c r="BH104" s="8">
        <f t="shared" si="14"/>
        <v>0</v>
      </c>
      <c r="BI104" s="119">
        <f>IF(Calculation!$H$6="Yes",Data!BE104,0)</f>
        <v>0</v>
      </c>
      <c r="BJ104" s="31">
        <f>IF(BJ$2=Calculation!$L$4,0,0)</f>
        <v>0</v>
      </c>
      <c r="BK104" s="6">
        <f>IF(BK$2=Calculation!$L$4,Data!BV104,0)</f>
        <v>0</v>
      </c>
      <c r="BL104" s="6">
        <f>IF(BL$2=Calculation!$L$4,Data!BW104,0)</f>
        <v>0.4305</v>
      </c>
      <c r="BM104" s="6">
        <f>IF(BM$2=Calculation!$L$4,Data!BX104,0)</f>
        <v>0</v>
      </c>
      <c r="BN104" s="6">
        <f>IF(BN$2=Calculation!$L$4,Data!BY104,0)</f>
        <v>0</v>
      </c>
      <c r="BO104" s="22">
        <f t="shared" si="15"/>
        <v>0.4305</v>
      </c>
      <c r="BP104" s="25">
        <f>IF(Calculation!$J$6='Reference Data'!BP$2,Data!C104,0)</f>
        <v>0</v>
      </c>
      <c r="BQ104" s="25">
        <f>IF(Calculation!$J$6='Reference Data'!BQ$2,Data!D104,0)</f>
        <v>0</v>
      </c>
      <c r="BR104" s="25">
        <f>IF(Calculation!$J$6='Reference Data'!BR$2,Data!E104,0)</f>
        <v>0</v>
      </c>
      <c r="BS104" s="25">
        <f>IF(Calculation!$J$6='Reference Data'!BS$2,Data!F104,0)</f>
        <v>38.691</v>
      </c>
      <c r="BT104" s="121">
        <f t="shared" si="17"/>
        <v>38.691</v>
      </c>
      <c r="BU104" s="124">
        <f>IF(Calculation!$L$6="Yes",'Reference Data'!BO104*Calculation!$L$5,0)</f>
        <v>0.21525</v>
      </c>
      <c r="BV104" s="124">
        <f>IF(Calculation!$M$6="Yes",IF((Calculation!I108-'Reference Data'!BT104)&gt;0,(Calculation!I108-'Reference Data'!BT104)*Calculation!$M$5,0),0)</f>
        <v>0</v>
      </c>
      <c r="BW104" s="97">
        <f>IF(Calculation!$K$6="Yes",IF((Calculation!I108)&lt;Calculation!J108,(Calculation!I108-Calculation!J108)*Calculation!$K$5,0),0)</f>
        <v>-0.7735748858447522</v>
      </c>
      <c r="BX104" s="127">
        <f>IF(Calculation!$N$5='Reference Data'!$BX$2,'Scaling Calculation'!D107,0)</f>
        <v>0</v>
      </c>
      <c r="BY104" s="3">
        <f>IF(Calculation!$N$5='Reference Data'!$BY$2,'Scaling Calculation'!H107,0)</f>
        <v>0</v>
      </c>
      <c r="BZ104" s="22">
        <f>IF(Calculation!$N$6="Yes",SUM('Reference Data'!BX104:BY104),0)</f>
        <v>0</v>
      </c>
      <c r="CA104" s="25"/>
      <c r="CB104" s="25"/>
      <c r="CC104" s="25"/>
      <c r="CD104" s="25"/>
      <c r="CE104" s="25"/>
      <c r="CF104" s="25"/>
      <c r="CG104" s="25"/>
      <c r="CH104" s="25"/>
      <c r="CI104" s="25"/>
      <c r="CJ104" s="25"/>
      <c r="CK104" s="25"/>
      <c r="CL104" s="25"/>
      <c r="CM104" s="25"/>
      <c r="CN104" s="25"/>
      <c r="CO104" s="25"/>
      <c r="CP104" s="25"/>
      <c r="CQ104" s="25" t="e">
        <f>IF(Calculation!#REF!='Reference Data'!CQ$2,Data!G104,0)</f>
        <v>#REF!</v>
      </c>
      <c r="CR104" s="25" t="e">
        <f>IF(Calculation!#REF!='Reference Data'!CR$2,Data!H104,0)</f>
        <v>#REF!</v>
      </c>
      <c r="CS104" s="25" t="e">
        <f>IF(Calculation!#REF!='Reference Data'!CS$2,Data!I104,0)</f>
        <v>#REF!</v>
      </c>
      <c r="CT104" s="25" t="e">
        <f>IF(Calculation!#REF!='Reference Data'!CT$2,Data!J104,0)</f>
        <v>#REF!</v>
      </c>
      <c r="CU104" s="25" t="e">
        <f>IF(Calculation!#REF!='Reference Data'!CU$2,Data!K104,0)</f>
        <v>#REF!</v>
      </c>
      <c r="CV104" s="25" t="e">
        <f>IF(Calculation!#REF!='Reference Data'!CV$2,Data!L104,0)</f>
        <v>#REF!</v>
      </c>
      <c r="CW104" s="25" t="e">
        <f>IF(Calculation!#REF!='Reference Data'!CW$2,Data!M104,0)</f>
        <v>#REF!</v>
      </c>
      <c r="CX104" s="25" t="e">
        <f>IF(Calculation!#REF!='Reference Data'!CX$2,Data!N104,0)</f>
        <v>#REF!</v>
      </c>
      <c r="CY104" s="25" t="e">
        <f>IF(Calculation!#REF!='Reference Data'!CY$2,Data!O104,0)</f>
        <v>#REF!</v>
      </c>
      <c r="CZ104" s="25" t="e">
        <f>IF(Calculation!#REF!='Reference Data'!CZ$2,Data!P104,0)</f>
        <v>#REF!</v>
      </c>
      <c r="DA104" s="25" t="e">
        <f>IF(Calculation!#REF!='Reference Data'!DA$2,Data!Q104,0)</f>
        <v>#REF!</v>
      </c>
      <c r="DB104" s="25" t="e">
        <f>IF(Calculation!#REF!='Reference Data'!DB$2,Data!R104,0)</f>
        <v>#REF!</v>
      </c>
      <c r="DC104" s="25" t="e">
        <f>IF(Calculation!#REF!='Reference Data'!DC$2,Data!S104,0)</f>
        <v>#REF!</v>
      </c>
      <c r="DD104" s="25" t="e">
        <f>IF(Calculation!#REF!='Reference Data'!DD$2,Data!T104,0)</f>
        <v>#REF!</v>
      </c>
      <c r="DE104" s="25" t="e">
        <f>IF(Calculation!#REF!='Reference Data'!DE$2,Data!U104,0)</f>
        <v>#REF!</v>
      </c>
      <c r="DF104" s="30" t="e">
        <f t="shared" si="16"/>
        <v>#REF!</v>
      </c>
    </row>
    <row r="105" spans="1:110" ht="15">
      <c r="A105" s="15">
        <v>10343</v>
      </c>
      <c r="B105" s="48" t="s">
        <v>112</v>
      </c>
      <c r="C105" s="24">
        <f>IF(Calculation!$C$6='Reference Data'!C$2,Data!G105,0)</f>
        <v>0</v>
      </c>
      <c r="D105" s="25">
        <f>IF(Calculation!$C$6='Reference Data'!D$2,Data!H105,0)</f>
        <v>0</v>
      </c>
      <c r="E105" s="25">
        <f>IF(Calculation!$C$6='Reference Data'!E$2,Data!I105,0)</f>
        <v>12.031853424657534</v>
      </c>
      <c r="F105" s="25">
        <f>IF(Calculation!$C$6='Reference Data'!F$2,Data!J105,0)</f>
        <v>0</v>
      </c>
      <c r="G105" s="25">
        <f>IF(Calculation!$C$6='Reference Data'!G$2,Data!K105,0)</f>
        <v>0</v>
      </c>
      <c r="H105" s="25">
        <f>IF(Calculation!$C$6='Reference Data'!H$2,Data!L105,0)</f>
        <v>0</v>
      </c>
      <c r="I105" s="25">
        <f>IF(Calculation!$C$6='Reference Data'!I$2,Data!M105,0)</f>
        <v>0</v>
      </c>
      <c r="J105" s="25">
        <f>IF(Calculation!$C$6='Reference Data'!J$2,Data!N105,0)</f>
        <v>0</v>
      </c>
      <c r="K105" s="25">
        <f>IF(Calculation!$C$6='Reference Data'!K$2,Data!O105,0)</f>
        <v>0</v>
      </c>
      <c r="L105" s="25">
        <f>IF(Calculation!$C$6='Reference Data'!L$2,Data!P105,0)</f>
        <v>0</v>
      </c>
      <c r="M105" s="25">
        <f>IF(Calculation!$C$6='Reference Data'!M$2,Data!Q105,0)</f>
        <v>0</v>
      </c>
      <c r="N105" s="25">
        <f>IF(Calculation!$C$6='Reference Data'!N$2,Data!R105,0)</f>
        <v>0</v>
      </c>
      <c r="O105" s="25">
        <f>IF(Calculation!$C$6='Reference Data'!O$2,Data!S105,0)</f>
        <v>0</v>
      </c>
      <c r="P105" s="25">
        <f>IF(Calculation!$C$6='Reference Data'!P$2,Data!T105,0)</f>
        <v>0</v>
      </c>
      <c r="Q105" s="25">
        <f>IF(Calculation!$C$6='Reference Data'!Q$2,Data!U105,0)</f>
        <v>0</v>
      </c>
      <c r="R105" s="30">
        <f t="shared" si="10"/>
        <v>12.031853424657534</v>
      </c>
      <c r="S105" s="31">
        <f>IF(S$2=Calculation!$D$6,Data!V105,0)</f>
        <v>0</v>
      </c>
      <c r="T105" s="6">
        <f>IF(T$2=Calculation!$D$6,Data!W105,0)</f>
        <v>0</v>
      </c>
      <c r="U105" s="6">
        <f>IF(U$2=Calculation!$D$6,Data!X105,0)</f>
        <v>0</v>
      </c>
      <c r="V105" s="6">
        <f>IF(V$2=Calculation!$D$6,Data!Y105,0)</f>
        <v>0</v>
      </c>
      <c r="W105" s="6">
        <f>IF(W$2=Calculation!$D$6,Data!Z105,0)</f>
        <v>0</v>
      </c>
      <c r="X105" s="6">
        <f>IF(X$2=Calculation!$D$6,Data!AA105,0)</f>
        <v>0</v>
      </c>
      <c r="Y105" s="6">
        <f>IF(Y$2=Calculation!$D$6,Data!AB105,0)</f>
        <v>0</v>
      </c>
      <c r="Z105" s="6">
        <f>IF(Z$2=Calculation!$D$6,Data!AC105,0)</f>
        <v>0</v>
      </c>
      <c r="AA105" s="6">
        <f>IF(AA$2=Calculation!$D$6,Data!AD105,0)</f>
        <v>0</v>
      </c>
      <c r="AB105" s="6">
        <f>IF(AB$2=Calculation!$D$6,Data!AE105,0)</f>
        <v>0</v>
      </c>
      <c r="AC105" s="6">
        <f>IF(AC$2=Calculation!$D$6,Data!AF105,0)</f>
        <v>0</v>
      </c>
      <c r="AD105" s="6">
        <f>IF(AD$2=Calculation!$D$6,Data!AG105,0)</f>
        <v>0</v>
      </c>
      <c r="AE105" s="6">
        <f>IF(AE$2=Calculation!$D$6,Data!AH105,0)</f>
        <v>0</v>
      </c>
      <c r="AF105" s="6">
        <f>IF(AF$2=Calculation!$D$6,Data!AI105,0)</f>
        <v>0</v>
      </c>
      <c r="AG105" s="8">
        <f t="shared" si="11"/>
        <v>0</v>
      </c>
      <c r="AH105" s="31">
        <f>IF(AH$2=Calculation!$E$6,0,0)</f>
        <v>0</v>
      </c>
      <c r="AI105" s="6">
        <f>IF(AI$2=Calculation!$E$6,Data!AJ105,0)</f>
        <v>0</v>
      </c>
      <c r="AJ105" s="6">
        <f>IF(AJ$2=Calculation!$E$6,Data!AK105,0)</f>
        <v>0.07922374429223744</v>
      </c>
      <c r="AK105" s="6">
        <f>IF(AK$2=Calculation!$E$6,Data!AL105,0)</f>
        <v>0</v>
      </c>
      <c r="AL105" s="6">
        <f>IF(AL$2=Calculation!$E$6,Data!AM105,0)</f>
        <v>0</v>
      </c>
      <c r="AM105" s="6">
        <f>IF(AM$2=Calculation!$E$6,Data!AN105,0)</f>
        <v>0</v>
      </c>
      <c r="AN105" s="6">
        <f>IF(AN$2=Calculation!$E$6,Data!AO105,0)</f>
        <v>0</v>
      </c>
      <c r="AO105" s="6">
        <f>IF(AO$2=Calculation!$E$6,Data!AP105,0)</f>
        <v>0</v>
      </c>
      <c r="AP105" s="8">
        <f t="shared" si="12"/>
        <v>0.07922374429223744</v>
      </c>
      <c r="AQ105" s="31">
        <f>IF(AQ$2=Calculation!$F$6,0,0)</f>
        <v>0</v>
      </c>
      <c r="AR105" s="6">
        <f>IF(AR$2=Calculation!$F$6,Data!AQ105,0)</f>
        <v>0</v>
      </c>
      <c r="AS105" s="6">
        <f>IF(AS$2=Calculation!$F$6,Data!AR105,0)</f>
        <v>0</v>
      </c>
      <c r="AT105" s="6">
        <f>IF(AT$2=Calculation!$F$6,Data!AS105,0)</f>
        <v>0</v>
      </c>
      <c r="AU105" s="6">
        <f>IF(AU$2=Calculation!$F$6,Data!AT105,0)</f>
        <v>0</v>
      </c>
      <c r="AV105" s="6">
        <f>IF(AV$2=Calculation!$F$6,Data!AU105,0)</f>
        <v>0</v>
      </c>
      <c r="AW105" s="6">
        <f>IF(AW$2=Calculation!$F$6,Data!AV105,0)</f>
        <v>0</v>
      </c>
      <c r="AX105" s="6">
        <f>IF(AX$2=Calculation!$F$6,Data!AW105,0)</f>
        <v>0</v>
      </c>
      <c r="AY105" s="8">
        <f t="shared" si="13"/>
        <v>0</v>
      </c>
      <c r="AZ105" s="31">
        <f>IF(AZ$2=Calculation!$G$6,0,0)</f>
        <v>0</v>
      </c>
      <c r="BA105" s="6">
        <f>IF(BA$2=Calculation!$G$6,Data!AX105,0)</f>
        <v>0</v>
      </c>
      <c r="BB105" s="6">
        <f>IF(BB$2=Calculation!$G$6,Data!AY105,0)</f>
        <v>0</v>
      </c>
      <c r="BC105" s="6">
        <f>IF(BC$2=Calculation!$G$6,Data!AZ105,0)</f>
        <v>0</v>
      </c>
      <c r="BD105" s="6">
        <f>IF(BD$2=Calculation!$G$6,Data!BA105,0)</f>
        <v>0</v>
      </c>
      <c r="BE105" s="6">
        <f>IF(BE$2=Calculation!$G$6,Data!BB105,0)</f>
        <v>0</v>
      </c>
      <c r="BF105" s="6">
        <f>IF(BF$2=Calculation!$G$6,Data!BC105,0)</f>
        <v>0</v>
      </c>
      <c r="BG105" s="6">
        <f>IF(BG$2=Calculation!$G$6,Data!BD105,0)</f>
        <v>0</v>
      </c>
      <c r="BH105" s="8">
        <f t="shared" si="14"/>
        <v>0</v>
      </c>
      <c r="BI105" s="119">
        <f>IF(Calculation!$H$6="Yes",Data!BE105,0)</f>
        <v>0</v>
      </c>
      <c r="BJ105" s="31">
        <f>IF(BJ$2=Calculation!$L$4,0,0)</f>
        <v>0</v>
      </c>
      <c r="BK105" s="6">
        <f>IF(BK$2=Calculation!$L$4,Data!BV105,0)</f>
        <v>0</v>
      </c>
      <c r="BL105" s="6">
        <f>IF(BL$2=Calculation!$L$4,Data!BW105,0)</f>
        <v>0</v>
      </c>
      <c r="BM105" s="6">
        <f>IF(BM$2=Calculation!$L$4,Data!BX105,0)</f>
        <v>0</v>
      </c>
      <c r="BN105" s="6">
        <f>IF(BN$2=Calculation!$L$4,Data!BY105,0)</f>
        <v>0</v>
      </c>
      <c r="BO105" s="22">
        <f t="shared" si="15"/>
        <v>0</v>
      </c>
      <c r="BP105" s="25">
        <f>IF(Calculation!$J$6='Reference Data'!BP$2,Data!C105,0)</f>
        <v>0</v>
      </c>
      <c r="BQ105" s="25">
        <f>IF(Calculation!$J$6='Reference Data'!BQ$2,Data!D105,0)</f>
        <v>0</v>
      </c>
      <c r="BR105" s="25">
        <f>IF(Calculation!$J$6='Reference Data'!BR$2,Data!E105,0)</f>
        <v>0</v>
      </c>
      <c r="BS105" s="25">
        <f>IF(Calculation!$J$6='Reference Data'!BS$2,Data!F105,0)</f>
        <v>31.389</v>
      </c>
      <c r="BT105" s="121">
        <f t="shared" si="17"/>
        <v>31.389</v>
      </c>
      <c r="BU105" s="124">
        <f>IF(Calculation!$L$6="Yes",'Reference Data'!BO105*Calculation!$L$5,0)</f>
        <v>0</v>
      </c>
      <c r="BV105" s="124">
        <f>IF(Calculation!$M$6="Yes",IF((Calculation!I109-'Reference Data'!BT105)&gt;0,(Calculation!I109-'Reference Data'!BT105)*Calculation!$M$5,0),0)</f>
        <v>0</v>
      </c>
      <c r="BW105" s="97">
        <f>IF(Calculation!$K$6="Yes",IF((Calculation!I109)&lt;Calculation!J109,(Calculation!I109-Calculation!J109)*Calculation!$K$5,0),0)</f>
        <v>-19.436370319634705</v>
      </c>
      <c r="BX105" s="127">
        <f>IF(Calculation!$N$5='Reference Data'!$BX$2,'Scaling Calculation'!D108,0)</f>
        <v>0</v>
      </c>
      <c r="BY105" s="3">
        <f>IF(Calculation!$N$5='Reference Data'!$BY$2,'Scaling Calculation'!H108,0)</f>
        <v>0</v>
      </c>
      <c r="BZ105" s="22">
        <f>IF(Calculation!$N$6="Yes",SUM('Reference Data'!BX105:BY105),0)</f>
        <v>0</v>
      </c>
      <c r="CA105" s="25"/>
      <c r="CB105" s="25"/>
      <c r="CC105" s="25"/>
      <c r="CD105" s="25"/>
      <c r="CE105" s="25"/>
      <c r="CF105" s="25"/>
      <c r="CG105" s="25"/>
      <c r="CH105" s="25"/>
      <c r="CI105" s="25"/>
      <c r="CJ105" s="25"/>
      <c r="CK105" s="25"/>
      <c r="CL105" s="25"/>
      <c r="CM105" s="25"/>
      <c r="CN105" s="25"/>
      <c r="CO105" s="25"/>
      <c r="CP105" s="25"/>
      <c r="CQ105" s="25" t="e">
        <f>IF(Calculation!#REF!='Reference Data'!CQ$2,Data!G105,0)</f>
        <v>#REF!</v>
      </c>
      <c r="CR105" s="25" t="e">
        <f>IF(Calculation!#REF!='Reference Data'!CR$2,Data!H105,0)</f>
        <v>#REF!</v>
      </c>
      <c r="CS105" s="25" t="e">
        <f>IF(Calculation!#REF!='Reference Data'!CS$2,Data!I105,0)</f>
        <v>#REF!</v>
      </c>
      <c r="CT105" s="25" t="e">
        <f>IF(Calculation!#REF!='Reference Data'!CT$2,Data!J105,0)</f>
        <v>#REF!</v>
      </c>
      <c r="CU105" s="25" t="e">
        <f>IF(Calculation!#REF!='Reference Data'!CU$2,Data!K105,0)</f>
        <v>#REF!</v>
      </c>
      <c r="CV105" s="25" t="e">
        <f>IF(Calculation!#REF!='Reference Data'!CV$2,Data!L105,0)</f>
        <v>#REF!</v>
      </c>
      <c r="CW105" s="25" t="e">
        <f>IF(Calculation!#REF!='Reference Data'!CW$2,Data!M105,0)</f>
        <v>#REF!</v>
      </c>
      <c r="CX105" s="25" t="e">
        <f>IF(Calculation!#REF!='Reference Data'!CX$2,Data!N105,0)</f>
        <v>#REF!</v>
      </c>
      <c r="CY105" s="25" t="e">
        <f>IF(Calculation!#REF!='Reference Data'!CY$2,Data!O105,0)</f>
        <v>#REF!</v>
      </c>
      <c r="CZ105" s="25" t="e">
        <f>IF(Calculation!#REF!='Reference Data'!CZ$2,Data!P105,0)</f>
        <v>#REF!</v>
      </c>
      <c r="DA105" s="25" t="e">
        <f>IF(Calculation!#REF!='Reference Data'!DA$2,Data!Q105,0)</f>
        <v>#REF!</v>
      </c>
      <c r="DB105" s="25" t="e">
        <f>IF(Calculation!#REF!='Reference Data'!DB$2,Data!R105,0)</f>
        <v>#REF!</v>
      </c>
      <c r="DC105" s="25" t="e">
        <f>IF(Calculation!#REF!='Reference Data'!DC$2,Data!S105,0)</f>
        <v>#REF!</v>
      </c>
      <c r="DD105" s="25" t="e">
        <f>IF(Calculation!#REF!='Reference Data'!DD$2,Data!T105,0)</f>
        <v>#REF!</v>
      </c>
      <c r="DE105" s="25" t="e">
        <f>IF(Calculation!#REF!='Reference Data'!DE$2,Data!U105,0)</f>
        <v>#REF!</v>
      </c>
      <c r="DF105" s="30" t="e">
        <f t="shared" si="16"/>
        <v>#REF!</v>
      </c>
    </row>
    <row r="106" spans="1:110" ht="15">
      <c r="A106" s="15">
        <v>10349</v>
      </c>
      <c r="B106" s="48" t="s">
        <v>113</v>
      </c>
      <c r="C106" s="24">
        <f>IF(Calculation!$C$6='Reference Data'!C$2,Data!G106,0)</f>
        <v>0</v>
      </c>
      <c r="D106" s="25">
        <f>IF(Calculation!$C$6='Reference Data'!D$2,Data!H106,0)</f>
        <v>0</v>
      </c>
      <c r="E106" s="25">
        <f>IF(Calculation!$C$6='Reference Data'!E$2,Data!I106,0)</f>
        <v>1043.6762560502284</v>
      </c>
      <c r="F106" s="25">
        <f>IF(Calculation!$C$6='Reference Data'!F$2,Data!J106,0)</f>
        <v>0</v>
      </c>
      <c r="G106" s="25">
        <f>IF(Calculation!$C$6='Reference Data'!G$2,Data!K106,0)</f>
        <v>0</v>
      </c>
      <c r="H106" s="25">
        <f>IF(Calculation!$C$6='Reference Data'!H$2,Data!L106,0)</f>
        <v>0</v>
      </c>
      <c r="I106" s="25">
        <f>IF(Calculation!$C$6='Reference Data'!I$2,Data!M106,0)</f>
        <v>0</v>
      </c>
      <c r="J106" s="25">
        <f>IF(Calculation!$C$6='Reference Data'!J$2,Data!N106,0)</f>
        <v>0</v>
      </c>
      <c r="K106" s="25">
        <f>IF(Calculation!$C$6='Reference Data'!K$2,Data!O106,0)</f>
        <v>0</v>
      </c>
      <c r="L106" s="25">
        <f>IF(Calculation!$C$6='Reference Data'!L$2,Data!P106,0)</f>
        <v>0</v>
      </c>
      <c r="M106" s="25">
        <f>IF(Calculation!$C$6='Reference Data'!M$2,Data!Q106,0)</f>
        <v>0</v>
      </c>
      <c r="N106" s="25">
        <f>IF(Calculation!$C$6='Reference Data'!N$2,Data!R106,0)</f>
        <v>0</v>
      </c>
      <c r="O106" s="25">
        <f>IF(Calculation!$C$6='Reference Data'!O$2,Data!S106,0)</f>
        <v>0</v>
      </c>
      <c r="P106" s="25">
        <f>IF(Calculation!$C$6='Reference Data'!P$2,Data!T106,0)</f>
        <v>0</v>
      </c>
      <c r="Q106" s="25">
        <f>IF(Calculation!$C$6='Reference Data'!Q$2,Data!U106,0)</f>
        <v>0</v>
      </c>
      <c r="R106" s="30">
        <f t="shared" si="10"/>
        <v>1043.6762560502284</v>
      </c>
      <c r="S106" s="31">
        <f>IF(S$2=Calculation!$D$6,Data!V106,0)</f>
        <v>0</v>
      </c>
      <c r="T106" s="6">
        <f>IF(T$2=Calculation!$D$6,Data!W106,0)</f>
        <v>0</v>
      </c>
      <c r="U106" s="6">
        <f>IF(U$2=Calculation!$D$6,Data!X106,0)</f>
        <v>0</v>
      </c>
      <c r="V106" s="6">
        <f>IF(V$2=Calculation!$D$6,Data!Y106,0)</f>
        <v>0</v>
      </c>
      <c r="W106" s="6">
        <f>IF(W$2=Calculation!$D$6,Data!Z106,0)</f>
        <v>0</v>
      </c>
      <c r="X106" s="6">
        <f>IF(X$2=Calculation!$D$6,Data!AA106,0)</f>
        <v>0</v>
      </c>
      <c r="Y106" s="6">
        <f>IF(Y$2=Calculation!$D$6,Data!AB106,0)</f>
        <v>0</v>
      </c>
      <c r="Z106" s="6">
        <f>IF(Z$2=Calculation!$D$6,Data!AC106,0)</f>
        <v>0</v>
      </c>
      <c r="AA106" s="6">
        <f>IF(AA$2=Calculation!$D$6,Data!AD106,0)</f>
        <v>0</v>
      </c>
      <c r="AB106" s="6">
        <f>IF(AB$2=Calculation!$D$6,Data!AE106,0)</f>
        <v>0</v>
      </c>
      <c r="AC106" s="6">
        <f>IF(AC$2=Calculation!$D$6,Data!AF106,0)</f>
        <v>0</v>
      </c>
      <c r="AD106" s="6">
        <f>IF(AD$2=Calculation!$D$6,Data!AG106,0)</f>
        <v>0</v>
      </c>
      <c r="AE106" s="6">
        <f>IF(AE$2=Calculation!$D$6,Data!AH106,0)</f>
        <v>0</v>
      </c>
      <c r="AF106" s="6">
        <f>IF(AF$2=Calculation!$D$6,Data!AI106,0)</f>
        <v>0</v>
      </c>
      <c r="AG106" s="8">
        <f t="shared" si="11"/>
        <v>0</v>
      </c>
      <c r="AH106" s="31">
        <f>IF(AH$2=Calculation!$E$6,0,0)</f>
        <v>0</v>
      </c>
      <c r="AI106" s="6">
        <f>IF(AI$2=Calculation!$E$6,Data!AJ106,0)</f>
        <v>0</v>
      </c>
      <c r="AJ106" s="6">
        <f>IF(AJ$2=Calculation!$E$6,Data!AK106,0)</f>
        <v>614.3739726027397</v>
      </c>
      <c r="AK106" s="6">
        <f>IF(AK$2=Calculation!$E$6,Data!AL106,0)</f>
        <v>0</v>
      </c>
      <c r="AL106" s="6">
        <f>IF(AL$2=Calculation!$E$6,Data!AM106,0)</f>
        <v>0</v>
      </c>
      <c r="AM106" s="6">
        <f>IF(AM$2=Calculation!$E$6,Data!AN106,0)</f>
        <v>0</v>
      </c>
      <c r="AN106" s="6">
        <f>IF(AN$2=Calculation!$E$6,Data!AO106,0)</f>
        <v>0</v>
      </c>
      <c r="AO106" s="6">
        <f>IF(AO$2=Calculation!$E$6,Data!AP106,0)</f>
        <v>0</v>
      </c>
      <c r="AP106" s="8">
        <f t="shared" si="12"/>
        <v>614.3739726027397</v>
      </c>
      <c r="AQ106" s="31">
        <f>IF(AQ$2=Calculation!$F$6,0,0)</f>
        <v>0</v>
      </c>
      <c r="AR106" s="6">
        <f>IF(AR$2=Calculation!$F$6,Data!AQ106,0)</f>
        <v>0</v>
      </c>
      <c r="AS106" s="6">
        <f>IF(AS$2=Calculation!$F$6,Data!AR106,0)</f>
        <v>0</v>
      </c>
      <c r="AT106" s="6">
        <f>IF(AT$2=Calculation!$F$6,Data!AS106,0)</f>
        <v>0</v>
      </c>
      <c r="AU106" s="6">
        <f>IF(AU$2=Calculation!$F$6,Data!AT106,0)</f>
        <v>0</v>
      </c>
      <c r="AV106" s="6">
        <f>IF(AV$2=Calculation!$F$6,Data!AU106,0)</f>
        <v>0</v>
      </c>
      <c r="AW106" s="6">
        <f>IF(AW$2=Calculation!$F$6,Data!AV106,0)</f>
        <v>0</v>
      </c>
      <c r="AX106" s="6">
        <f>IF(AX$2=Calculation!$F$6,Data!AW106,0)</f>
        <v>0</v>
      </c>
      <c r="AY106" s="8">
        <f t="shared" si="13"/>
        <v>0</v>
      </c>
      <c r="AZ106" s="31">
        <f>IF(AZ$2=Calculation!$G$6,0,0)</f>
        <v>0</v>
      </c>
      <c r="BA106" s="6">
        <f>IF(BA$2=Calculation!$G$6,Data!AX106,0)</f>
        <v>0</v>
      </c>
      <c r="BB106" s="6">
        <f>IF(BB$2=Calculation!$G$6,Data!AY106,0)</f>
        <v>0</v>
      </c>
      <c r="BC106" s="6">
        <f>IF(BC$2=Calculation!$G$6,Data!AZ106,0)</f>
        <v>0</v>
      </c>
      <c r="BD106" s="6">
        <f>IF(BD$2=Calculation!$G$6,Data!BA106,0)</f>
        <v>0</v>
      </c>
      <c r="BE106" s="6">
        <f>IF(BE$2=Calculation!$G$6,Data!BB106,0)</f>
        <v>0</v>
      </c>
      <c r="BF106" s="6">
        <f>IF(BF$2=Calculation!$G$6,Data!BC106,0)</f>
        <v>0</v>
      </c>
      <c r="BG106" s="6">
        <f>IF(BG$2=Calculation!$G$6,Data!BD106,0)</f>
        <v>0</v>
      </c>
      <c r="BH106" s="8">
        <f t="shared" si="14"/>
        <v>0</v>
      </c>
      <c r="BI106" s="119">
        <f>IF(Calculation!$H$6="Yes",Data!BE106,0)</f>
        <v>0</v>
      </c>
      <c r="BJ106" s="31">
        <f>IF(BJ$2=Calculation!$L$4,0,0)</f>
        <v>0</v>
      </c>
      <c r="BK106" s="6">
        <f>IF(BK$2=Calculation!$L$4,Data!BV106,0)</f>
        <v>0</v>
      </c>
      <c r="BL106" s="6">
        <f>IF(BL$2=Calculation!$L$4,Data!BW106,0)</f>
        <v>64.151</v>
      </c>
      <c r="BM106" s="6">
        <f>IF(BM$2=Calculation!$L$4,Data!BX106,0)</f>
        <v>0</v>
      </c>
      <c r="BN106" s="6">
        <f>IF(BN$2=Calculation!$L$4,Data!BY106,0)</f>
        <v>0</v>
      </c>
      <c r="BO106" s="22">
        <f t="shared" si="15"/>
        <v>64.151</v>
      </c>
      <c r="BP106" s="25">
        <f>IF(Calculation!$J$6='Reference Data'!BP$2,Data!C106,0)</f>
        <v>0</v>
      </c>
      <c r="BQ106" s="25">
        <f>IF(Calculation!$J$6='Reference Data'!BQ$2,Data!D106,0)</f>
        <v>0</v>
      </c>
      <c r="BR106" s="25">
        <f>IF(Calculation!$J$6='Reference Data'!BR$2,Data!E106,0)</f>
        <v>0</v>
      </c>
      <c r="BS106" s="25">
        <f>IF(Calculation!$J$6='Reference Data'!BS$2,Data!F106,0)</f>
        <v>523.911</v>
      </c>
      <c r="BT106" s="121">
        <f t="shared" si="17"/>
        <v>523.911</v>
      </c>
      <c r="BU106" s="124">
        <f>IF(Calculation!$L$6="Yes",'Reference Data'!BO106*Calculation!$L$5,0)</f>
        <v>32.0755</v>
      </c>
      <c r="BV106" s="124">
        <f>IF(Calculation!$M$6="Yes",IF((Calculation!I110-'Reference Data'!BT106)&gt;0,(Calculation!I110-'Reference Data'!BT106)*Calculation!$M$5,0),0)</f>
        <v>0</v>
      </c>
      <c r="BW106" s="97">
        <f>IF(Calculation!$K$6="Yes",IF((Calculation!I110)&lt;Calculation!J110,(Calculation!I110-Calculation!J110)*Calculation!$K$5,0),0)</f>
        <v>-94.60871655251128</v>
      </c>
      <c r="BX106" s="127">
        <f>IF(Calculation!$N$5='Reference Data'!$BX$2,'Scaling Calculation'!D109,0)</f>
        <v>0</v>
      </c>
      <c r="BY106" s="3">
        <f>IF(Calculation!$N$5='Reference Data'!$BY$2,'Scaling Calculation'!H109,0)</f>
        <v>0</v>
      </c>
      <c r="BZ106" s="22">
        <f>IF(Calculation!$N$6="Yes",SUM('Reference Data'!BX106:BY106),0)</f>
        <v>0</v>
      </c>
      <c r="CA106" s="25"/>
      <c r="CB106" s="25"/>
      <c r="CC106" s="25"/>
      <c r="CD106" s="25"/>
      <c r="CE106" s="25"/>
      <c r="CF106" s="25"/>
      <c r="CG106" s="25"/>
      <c r="CH106" s="25"/>
      <c r="CI106" s="25"/>
      <c r="CJ106" s="25"/>
      <c r="CK106" s="25"/>
      <c r="CL106" s="25"/>
      <c r="CM106" s="25"/>
      <c r="CN106" s="25"/>
      <c r="CO106" s="25"/>
      <c r="CP106" s="25"/>
      <c r="CQ106" s="25" t="e">
        <f>IF(Calculation!#REF!='Reference Data'!CQ$2,Data!G106,0)</f>
        <v>#REF!</v>
      </c>
      <c r="CR106" s="25" t="e">
        <f>IF(Calculation!#REF!='Reference Data'!CR$2,Data!H106,0)</f>
        <v>#REF!</v>
      </c>
      <c r="CS106" s="25" t="e">
        <f>IF(Calculation!#REF!='Reference Data'!CS$2,Data!I106,0)</f>
        <v>#REF!</v>
      </c>
      <c r="CT106" s="25" t="e">
        <f>IF(Calculation!#REF!='Reference Data'!CT$2,Data!J106,0)</f>
        <v>#REF!</v>
      </c>
      <c r="CU106" s="25" t="e">
        <f>IF(Calculation!#REF!='Reference Data'!CU$2,Data!K106,0)</f>
        <v>#REF!</v>
      </c>
      <c r="CV106" s="25" t="e">
        <f>IF(Calculation!#REF!='Reference Data'!CV$2,Data!L106,0)</f>
        <v>#REF!</v>
      </c>
      <c r="CW106" s="25" t="e">
        <f>IF(Calculation!#REF!='Reference Data'!CW$2,Data!M106,0)</f>
        <v>#REF!</v>
      </c>
      <c r="CX106" s="25" t="e">
        <f>IF(Calculation!#REF!='Reference Data'!CX$2,Data!N106,0)</f>
        <v>#REF!</v>
      </c>
      <c r="CY106" s="25" t="e">
        <f>IF(Calculation!#REF!='Reference Data'!CY$2,Data!O106,0)</f>
        <v>#REF!</v>
      </c>
      <c r="CZ106" s="25" t="e">
        <f>IF(Calculation!#REF!='Reference Data'!CZ$2,Data!P106,0)</f>
        <v>#REF!</v>
      </c>
      <c r="DA106" s="25" t="e">
        <f>IF(Calculation!#REF!='Reference Data'!DA$2,Data!Q106,0)</f>
        <v>#REF!</v>
      </c>
      <c r="DB106" s="25" t="e">
        <f>IF(Calculation!#REF!='Reference Data'!DB$2,Data!R106,0)</f>
        <v>#REF!</v>
      </c>
      <c r="DC106" s="25" t="e">
        <f>IF(Calculation!#REF!='Reference Data'!DC$2,Data!S106,0)</f>
        <v>#REF!</v>
      </c>
      <c r="DD106" s="25" t="e">
        <f>IF(Calculation!#REF!='Reference Data'!DD$2,Data!T106,0)</f>
        <v>#REF!</v>
      </c>
      <c r="DE106" s="25" t="e">
        <f>IF(Calculation!#REF!='Reference Data'!DE$2,Data!U106,0)</f>
        <v>#REF!</v>
      </c>
      <c r="DF106" s="30" t="e">
        <f t="shared" si="16"/>
        <v>#REF!</v>
      </c>
    </row>
    <row r="107" spans="1:110" ht="15">
      <c r="A107" s="15">
        <v>10352</v>
      </c>
      <c r="B107" s="48" t="s">
        <v>114</v>
      </c>
      <c r="C107" s="24">
        <f>IF(Calculation!$C$6='Reference Data'!C$2,Data!G107,0)</f>
        <v>0</v>
      </c>
      <c r="D107" s="25">
        <f>IF(Calculation!$C$6='Reference Data'!D$2,Data!H107,0)</f>
        <v>0</v>
      </c>
      <c r="E107" s="25">
        <f>IF(Calculation!$C$6='Reference Data'!E$2,Data!I107,0)</f>
        <v>16.804611187214615</v>
      </c>
      <c r="F107" s="25">
        <f>IF(Calculation!$C$6='Reference Data'!F$2,Data!J107,0)</f>
        <v>0</v>
      </c>
      <c r="G107" s="25">
        <f>IF(Calculation!$C$6='Reference Data'!G$2,Data!K107,0)</f>
        <v>0</v>
      </c>
      <c r="H107" s="25">
        <f>IF(Calculation!$C$6='Reference Data'!H$2,Data!L107,0)</f>
        <v>0</v>
      </c>
      <c r="I107" s="25">
        <f>IF(Calculation!$C$6='Reference Data'!I$2,Data!M107,0)</f>
        <v>0</v>
      </c>
      <c r="J107" s="25">
        <f>IF(Calculation!$C$6='Reference Data'!J$2,Data!N107,0)</f>
        <v>0</v>
      </c>
      <c r="K107" s="25">
        <f>IF(Calculation!$C$6='Reference Data'!K$2,Data!O107,0)</f>
        <v>0</v>
      </c>
      <c r="L107" s="25">
        <f>IF(Calculation!$C$6='Reference Data'!L$2,Data!P107,0)</f>
        <v>0</v>
      </c>
      <c r="M107" s="25">
        <f>IF(Calculation!$C$6='Reference Data'!M$2,Data!Q107,0)</f>
        <v>0</v>
      </c>
      <c r="N107" s="25">
        <f>IF(Calculation!$C$6='Reference Data'!N$2,Data!R107,0)</f>
        <v>0</v>
      </c>
      <c r="O107" s="25">
        <f>IF(Calculation!$C$6='Reference Data'!O$2,Data!S107,0)</f>
        <v>0</v>
      </c>
      <c r="P107" s="25">
        <f>IF(Calculation!$C$6='Reference Data'!P$2,Data!T107,0)</f>
        <v>0</v>
      </c>
      <c r="Q107" s="25">
        <f>IF(Calculation!$C$6='Reference Data'!Q$2,Data!U107,0)</f>
        <v>0</v>
      </c>
      <c r="R107" s="30">
        <f t="shared" si="10"/>
        <v>16.804611187214615</v>
      </c>
      <c r="S107" s="31">
        <f>IF(S$2=Calculation!$D$6,Data!V107,0)</f>
        <v>0</v>
      </c>
      <c r="T107" s="6">
        <f>IF(T$2=Calculation!$D$6,Data!W107,0)</f>
        <v>0</v>
      </c>
      <c r="U107" s="6">
        <f>IF(U$2=Calculation!$D$6,Data!X107,0)</f>
        <v>0</v>
      </c>
      <c r="V107" s="6">
        <f>IF(V$2=Calculation!$D$6,Data!Y107,0)</f>
        <v>0</v>
      </c>
      <c r="W107" s="6">
        <f>IF(W$2=Calculation!$D$6,Data!Z107,0)</f>
        <v>0</v>
      </c>
      <c r="X107" s="6">
        <f>IF(X$2=Calculation!$D$6,Data!AA107,0)</f>
        <v>0</v>
      </c>
      <c r="Y107" s="6">
        <f>IF(Y$2=Calculation!$D$6,Data!AB107,0)</f>
        <v>0</v>
      </c>
      <c r="Z107" s="6">
        <f>IF(Z$2=Calculation!$D$6,Data!AC107,0)</f>
        <v>0</v>
      </c>
      <c r="AA107" s="6">
        <f>IF(AA$2=Calculation!$D$6,Data!AD107,0)</f>
        <v>0</v>
      </c>
      <c r="AB107" s="6">
        <f>IF(AB$2=Calculation!$D$6,Data!AE107,0)</f>
        <v>0</v>
      </c>
      <c r="AC107" s="6">
        <f>IF(AC$2=Calculation!$D$6,Data!AF107,0)</f>
        <v>0</v>
      </c>
      <c r="AD107" s="6">
        <f>IF(AD$2=Calculation!$D$6,Data!AG107,0)</f>
        <v>0</v>
      </c>
      <c r="AE107" s="6">
        <f>IF(AE$2=Calculation!$D$6,Data!AH107,0)</f>
        <v>0</v>
      </c>
      <c r="AF107" s="6">
        <f>IF(AF$2=Calculation!$D$6,Data!AI107,0)</f>
        <v>0</v>
      </c>
      <c r="AG107" s="8">
        <f t="shared" si="11"/>
        <v>0</v>
      </c>
      <c r="AH107" s="31">
        <f>IF(AH$2=Calculation!$E$6,0,0)</f>
        <v>0</v>
      </c>
      <c r="AI107" s="6">
        <f>IF(AI$2=Calculation!$E$6,Data!AJ107,0)</f>
        <v>0</v>
      </c>
      <c r="AJ107" s="6">
        <f>IF(AJ$2=Calculation!$E$6,Data!AK107,0)</f>
        <v>0</v>
      </c>
      <c r="AK107" s="6">
        <f>IF(AK$2=Calculation!$E$6,Data!AL107,0)</f>
        <v>0</v>
      </c>
      <c r="AL107" s="6">
        <f>IF(AL$2=Calculation!$E$6,Data!AM107,0)</f>
        <v>0</v>
      </c>
      <c r="AM107" s="6">
        <f>IF(AM$2=Calculation!$E$6,Data!AN107,0)</f>
        <v>0</v>
      </c>
      <c r="AN107" s="6">
        <f>IF(AN$2=Calculation!$E$6,Data!AO107,0)</f>
        <v>0</v>
      </c>
      <c r="AO107" s="6">
        <f>IF(AO$2=Calculation!$E$6,Data!AP107,0)</f>
        <v>0</v>
      </c>
      <c r="AP107" s="8">
        <f t="shared" si="12"/>
        <v>0</v>
      </c>
      <c r="AQ107" s="31">
        <f>IF(AQ$2=Calculation!$F$6,0,0)</f>
        <v>0</v>
      </c>
      <c r="AR107" s="6">
        <f>IF(AR$2=Calculation!$F$6,Data!AQ107,0)</f>
        <v>0</v>
      </c>
      <c r="AS107" s="6">
        <f>IF(AS$2=Calculation!$F$6,Data!AR107,0)</f>
        <v>0</v>
      </c>
      <c r="AT107" s="6">
        <f>IF(AT$2=Calculation!$F$6,Data!AS107,0)</f>
        <v>0</v>
      </c>
      <c r="AU107" s="6">
        <f>IF(AU$2=Calculation!$F$6,Data!AT107,0)</f>
        <v>0</v>
      </c>
      <c r="AV107" s="6">
        <f>IF(AV$2=Calculation!$F$6,Data!AU107,0)</f>
        <v>0</v>
      </c>
      <c r="AW107" s="6">
        <f>IF(AW$2=Calculation!$F$6,Data!AV107,0)</f>
        <v>0</v>
      </c>
      <c r="AX107" s="6">
        <f>IF(AX$2=Calculation!$F$6,Data!AW107,0)</f>
        <v>0</v>
      </c>
      <c r="AY107" s="8">
        <f t="shared" si="13"/>
        <v>0</v>
      </c>
      <c r="AZ107" s="31">
        <f>IF(AZ$2=Calculation!$G$6,0,0)</f>
        <v>0</v>
      </c>
      <c r="BA107" s="6">
        <f>IF(BA$2=Calculation!$G$6,Data!AX107,0)</f>
        <v>0</v>
      </c>
      <c r="BB107" s="6">
        <f>IF(BB$2=Calculation!$G$6,Data!AY107,0)</f>
        <v>0</v>
      </c>
      <c r="BC107" s="6">
        <f>IF(BC$2=Calculation!$G$6,Data!AZ107,0)</f>
        <v>0</v>
      </c>
      <c r="BD107" s="6">
        <f>IF(BD$2=Calculation!$G$6,Data!BA107,0)</f>
        <v>0</v>
      </c>
      <c r="BE107" s="6">
        <f>IF(BE$2=Calculation!$G$6,Data!BB107,0)</f>
        <v>0</v>
      </c>
      <c r="BF107" s="6">
        <f>IF(BF$2=Calculation!$G$6,Data!BC107,0)</f>
        <v>0</v>
      </c>
      <c r="BG107" s="6">
        <f>IF(BG$2=Calculation!$G$6,Data!BD107,0)</f>
        <v>0</v>
      </c>
      <c r="BH107" s="8">
        <f t="shared" si="14"/>
        <v>0</v>
      </c>
      <c r="BI107" s="119">
        <f>IF(Calculation!$H$6="Yes",Data!BE107,0)</f>
        <v>0</v>
      </c>
      <c r="BJ107" s="31">
        <f>IF(BJ$2=Calculation!$L$4,0,0)</f>
        <v>0</v>
      </c>
      <c r="BK107" s="6">
        <f>IF(BK$2=Calculation!$L$4,Data!BV107,0)</f>
        <v>0</v>
      </c>
      <c r="BL107" s="6">
        <f>IF(BL$2=Calculation!$L$4,Data!BW107,0)</f>
        <v>0</v>
      </c>
      <c r="BM107" s="6">
        <f>IF(BM$2=Calculation!$L$4,Data!BX107,0)</f>
        <v>0</v>
      </c>
      <c r="BN107" s="6">
        <f>IF(BN$2=Calculation!$L$4,Data!BY107,0)</f>
        <v>0</v>
      </c>
      <c r="BO107" s="22">
        <f t="shared" si="15"/>
        <v>0</v>
      </c>
      <c r="BP107" s="25">
        <f>IF(Calculation!$J$6='Reference Data'!BP$2,Data!C107,0)</f>
        <v>0</v>
      </c>
      <c r="BQ107" s="25">
        <f>IF(Calculation!$J$6='Reference Data'!BQ$2,Data!D107,0)</f>
        <v>0</v>
      </c>
      <c r="BR107" s="25">
        <f>IF(Calculation!$J$6='Reference Data'!BR$2,Data!E107,0)</f>
        <v>0</v>
      </c>
      <c r="BS107" s="25">
        <f>IF(Calculation!$J$6='Reference Data'!BS$2,Data!F107,0)</f>
        <v>15.907</v>
      </c>
      <c r="BT107" s="121">
        <f t="shared" si="17"/>
        <v>15.907</v>
      </c>
      <c r="BU107" s="124">
        <f>IF(Calculation!$L$6="Yes",'Reference Data'!BO107*Calculation!$L$5,0)</f>
        <v>0</v>
      </c>
      <c r="BV107" s="124">
        <f>IF(Calculation!$M$6="Yes",IF((Calculation!I111-'Reference Data'!BT107)&gt;0,(Calculation!I111-'Reference Data'!BT107)*Calculation!$M$5,0),0)</f>
        <v>0.22440279680365371</v>
      </c>
      <c r="BW107" s="97">
        <f>IF(Calculation!$K$6="Yes",IF((Calculation!I111)&lt;Calculation!J111,(Calculation!I111-Calculation!J111)*Calculation!$K$5,0),0)</f>
        <v>0</v>
      </c>
      <c r="BX107" s="127">
        <f>IF(Calculation!$N$5='Reference Data'!$BX$2,'Scaling Calculation'!D110,0)</f>
        <v>0</v>
      </c>
      <c r="BY107" s="3">
        <f>IF(Calculation!$N$5='Reference Data'!$BY$2,'Scaling Calculation'!H110,0)</f>
        <v>0</v>
      </c>
      <c r="BZ107" s="22">
        <f>IF(Calculation!$N$6="Yes",SUM('Reference Data'!BX107:BY107),0)</f>
        <v>0</v>
      </c>
      <c r="CA107" s="25"/>
      <c r="CB107" s="25"/>
      <c r="CC107" s="25"/>
      <c r="CD107" s="25"/>
      <c r="CE107" s="25"/>
      <c r="CF107" s="25"/>
      <c r="CG107" s="25"/>
      <c r="CH107" s="25"/>
      <c r="CI107" s="25"/>
      <c r="CJ107" s="25"/>
      <c r="CK107" s="25"/>
      <c r="CL107" s="25"/>
      <c r="CM107" s="25"/>
      <c r="CN107" s="25"/>
      <c r="CO107" s="25"/>
      <c r="CP107" s="25"/>
      <c r="CQ107" s="25" t="e">
        <f>IF(Calculation!#REF!='Reference Data'!CQ$2,Data!G107,0)</f>
        <v>#REF!</v>
      </c>
      <c r="CR107" s="25" t="e">
        <f>IF(Calculation!#REF!='Reference Data'!CR$2,Data!H107,0)</f>
        <v>#REF!</v>
      </c>
      <c r="CS107" s="25" t="e">
        <f>IF(Calculation!#REF!='Reference Data'!CS$2,Data!I107,0)</f>
        <v>#REF!</v>
      </c>
      <c r="CT107" s="25" t="e">
        <f>IF(Calculation!#REF!='Reference Data'!CT$2,Data!J107,0)</f>
        <v>#REF!</v>
      </c>
      <c r="CU107" s="25" t="e">
        <f>IF(Calculation!#REF!='Reference Data'!CU$2,Data!K107,0)</f>
        <v>#REF!</v>
      </c>
      <c r="CV107" s="25" t="e">
        <f>IF(Calculation!#REF!='Reference Data'!CV$2,Data!L107,0)</f>
        <v>#REF!</v>
      </c>
      <c r="CW107" s="25" t="e">
        <f>IF(Calculation!#REF!='Reference Data'!CW$2,Data!M107,0)</f>
        <v>#REF!</v>
      </c>
      <c r="CX107" s="25" t="e">
        <f>IF(Calculation!#REF!='Reference Data'!CX$2,Data!N107,0)</f>
        <v>#REF!</v>
      </c>
      <c r="CY107" s="25" t="e">
        <f>IF(Calculation!#REF!='Reference Data'!CY$2,Data!O107,0)</f>
        <v>#REF!</v>
      </c>
      <c r="CZ107" s="25" t="e">
        <f>IF(Calculation!#REF!='Reference Data'!CZ$2,Data!P107,0)</f>
        <v>#REF!</v>
      </c>
      <c r="DA107" s="25" t="e">
        <f>IF(Calculation!#REF!='Reference Data'!DA$2,Data!Q107,0)</f>
        <v>#REF!</v>
      </c>
      <c r="DB107" s="25" t="e">
        <f>IF(Calculation!#REF!='Reference Data'!DB$2,Data!R107,0)</f>
        <v>#REF!</v>
      </c>
      <c r="DC107" s="25" t="e">
        <f>IF(Calculation!#REF!='Reference Data'!DC$2,Data!S107,0)</f>
        <v>#REF!</v>
      </c>
      <c r="DD107" s="25" t="e">
        <f>IF(Calculation!#REF!='Reference Data'!DD$2,Data!T107,0)</f>
        <v>#REF!</v>
      </c>
      <c r="DE107" s="25" t="e">
        <f>IF(Calculation!#REF!='Reference Data'!DE$2,Data!U107,0)</f>
        <v>#REF!</v>
      </c>
      <c r="DF107" s="30" t="e">
        <f t="shared" si="16"/>
        <v>#REF!</v>
      </c>
    </row>
    <row r="108" spans="1:110" ht="15">
      <c r="A108" s="15">
        <v>10354</v>
      </c>
      <c r="B108" s="48" t="s">
        <v>115</v>
      </c>
      <c r="C108" s="24">
        <f>IF(Calculation!$C$6='Reference Data'!C$2,Data!G108,0)</f>
        <v>0</v>
      </c>
      <c r="D108" s="25">
        <f>IF(Calculation!$C$6='Reference Data'!D$2,Data!H108,0)</f>
        <v>0</v>
      </c>
      <c r="E108" s="25">
        <f>IF(Calculation!$C$6='Reference Data'!E$2,Data!I108,0)</f>
        <v>731.9038835616437</v>
      </c>
      <c r="F108" s="25">
        <f>IF(Calculation!$C$6='Reference Data'!F$2,Data!J108,0)</f>
        <v>0</v>
      </c>
      <c r="G108" s="25">
        <f>IF(Calculation!$C$6='Reference Data'!G$2,Data!K108,0)</f>
        <v>0</v>
      </c>
      <c r="H108" s="25">
        <f>IF(Calculation!$C$6='Reference Data'!H$2,Data!L108,0)</f>
        <v>0</v>
      </c>
      <c r="I108" s="25">
        <f>IF(Calculation!$C$6='Reference Data'!I$2,Data!M108,0)</f>
        <v>0</v>
      </c>
      <c r="J108" s="25">
        <f>IF(Calculation!$C$6='Reference Data'!J$2,Data!N108,0)</f>
        <v>0</v>
      </c>
      <c r="K108" s="25">
        <f>IF(Calculation!$C$6='Reference Data'!K$2,Data!O108,0)</f>
        <v>0</v>
      </c>
      <c r="L108" s="25">
        <f>IF(Calculation!$C$6='Reference Data'!L$2,Data!P108,0)</f>
        <v>0</v>
      </c>
      <c r="M108" s="25">
        <f>IF(Calculation!$C$6='Reference Data'!M$2,Data!Q108,0)</f>
        <v>0</v>
      </c>
      <c r="N108" s="25">
        <f>IF(Calculation!$C$6='Reference Data'!N$2,Data!R108,0)</f>
        <v>0</v>
      </c>
      <c r="O108" s="25">
        <f>IF(Calculation!$C$6='Reference Data'!O$2,Data!S108,0)</f>
        <v>0</v>
      </c>
      <c r="P108" s="25">
        <f>IF(Calculation!$C$6='Reference Data'!P$2,Data!T108,0)</f>
        <v>0</v>
      </c>
      <c r="Q108" s="25">
        <f>IF(Calculation!$C$6='Reference Data'!Q$2,Data!U108,0)</f>
        <v>0</v>
      </c>
      <c r="R108" s="30">
        <f t="shared" si="10"/>
        <v>731.9038835616437</v>
      </c>
      <c r="S108" s="31">
        <f>IF(S$2=Calculation!$D$6,Data!V108,0)</f>
        <v>0</v>
      </c>
      <c r="T108" s="6">
        <f>IF(T$2=Calculation!$D$6,Data!W108,0)</f>
        <v>0</v>
      </c>
      <c r="U108" s="6">
        <f>IF(U$2=Calculation!$D$6,Data!X108,0)</f>
        <v>0</v>
      </c>
      <c r="V108" s="6">
        <f>IF(V$2=Calculation!$D$6,Data!Y108,0)</f>
        <v>0</v>
      </c>
      <c r="W108" s="6">
        <f>IF(W$2=Calculation!$D$6,Data!Z108,0)</f>
        <v>0</v>
      </c>
      <c r="X108" s="6">
        <f>IF(X$2=Calculation!$D$6,Data!AA108,0)</f>
        <v>0</v>
      </c>
      <c r="Y108" s="6">
        <f>IF(Y$2=Calculation!$D$6,Data!AB108,0)</f>
        <v>0</v>
      </c>
      <c r="Z108" s="6">
        <f>IF(Z$2=Calculation!$D$6,Data!AC108,0)</f>
        <v>0</v>
      </c>
      <c r="AA108" s="6">
        <f>IF(AA$2=Calculation!$D$6,Data!AD108,0)</f>
        <v>0</v>
      </c>
      <c r="AB108" s="6">
        <f>IF(AB$2=Calculation!$D$6,Data!AE108,0)</f>
        <v>0</v>
      </c>
      <c r="AC108" s="6">
        <f>IF(AC$2=Calculation!$D$6,Data!AF108,0)</f>
        <v>0</v>
      </c>
      <c r="AD108" s="6">
        <f>IF(AD$2=Calculation!$D$6,Data!AG108,0)</f>
        <v>0</v>
      </c>
      <c r="AE108" s="6">
        <f>IF(AE$2=Calculation!$D$6,Data!AH108,0)</f>
        <v>0</v>
      </c>
      <c r="AF108" s="6">
        <f>IF(AF$2=Calculation!$D$6,Data!AI108,0)</f>
        <v>0</v>
      </c>
      <c r="AG108" s="8">
        <f t="shared" si="11"/>
        <v>0</v>
      </c>
      <c r="AH108" s="31">
        <f>IF(AH$2=Calculation!$E$6,0,0)</f>
        <v>0</v>
      </c>
      <c r="AI108" s="6">
        <f>IF(AI$2=Calculation!$E$6,Data!AJ108,0)</f>
        <v>0</v>
      </c>
      <c r="AJ108" s="6">
        <f>IF(AJ$2=Calculation!$E$6,Data!AK108,0)</f>
        <v>30.827739726027396</v>
      </c>
      <c r="AK108" s="6">
        <f>IF(AK$2=Calculation!$E$6,Data!AL108,0)</f>
        <v>0</v>
      </c>
      <c r="AL108" s="6">
        <f>IF(AL$2=Calculation!$E$6,Data!AM108,0)</f>
        <v>0</v>
      </c>
      <c r="AM108" s="6">
        <f>IF(AM$2=Calculation!$E$6,Data!AN108,0)</f>
        <v>0</v>
      </c>
      <c r="AN108" s="6">
        <f>IF(AN$2=Calculation!$E$6,Data!AO108,0)</f>
        <v>0</v>
      </c>
      <c r="AO108" s="6">
        <f>IF(AO$2=Calculation!$E$6,Data!AP108,0)</f>
        <v>0</v>
      </c>
      <c r="AP108" s="8">
        <f t="shared" si="12"/>
        <v>30.827739726027396</v>
      </c>
      <c r="AQ108" s="31">
        <f>IF(AQ$2=Calculation!$F$6,0,0)</f>
        <v>0</v>
      </c>
      <c r="AR108" s="6">
        <f>IF(AR$2=Calculation!$F$6,Data!AQ108,0)</f>
        <v>0</v>
      </c>
      <c r="AS108" s="6">
        <f>IF(AS$2=Calculation!$F$6,Data!AR108,0)</f>
        <v>0</v>
      </c>
      <c r="AT108" s="6">
        <f>IF(AT$2=Calculation!$F$6,Data!AS108,0)</f>
        <v>0</v>
      </c>
      <c r="AU108" s="6">
        <f>IF(AU$2=Calculation!$F$6,Data!AT108,0)</f>
        <v>0</v>
      </c>
      <c r="AV108" s="6">
        <f>IF(AV$2=Calculation!$F$6,Data!AU108,0)</f>
        <v>0</v>
      </c>
      <c r="AW108" s="6">
        <f>IF(AW$2=Calculation!$F$6,Data!AV108,0)</f>
        <v>0</v>
      </c>
      <c r="AX108" s="6">
        <f>IF(AX$2=Calculation!$F$6,Data!AW108,0)</f>
        <v>0</v>
      </c>
      <c r="AY108" s="8">
        <f t="shared" si="13"/>
        <v>0</v>
      </c>
      <c r="AZ108" s="31">
        <f>IF(AZ$2=Calculation!$G$6,0,0)</f>
        <v>0</v>
      </c>
      <c r="BA108" s="6">
        <f>IF(BA$2=Calculation!$G$6,Data!AX108,0)</f>
        <v>0</v>
      </c>
      <c r="BB108" s="6">
        <f>IF(BB$2=Calculation!$G$6,Data!AY108,0)</f>
        <v>1.3688356164383562</v>
      </c>
      <c r="BC108" s="6">
        <f>IF(BC$2=Calculation!$G$6,Data!AZ108,0)</f>
        <v>0</v>
      </c>
      <c r="BD108" s="6">
        <f>IF(BD$2=Calculation!$G$6,Data!BA108,0)</f>
        <v>0</v>
      </c>
      <c r="BE108" s="6">
        <f>IF(BE$2=Calculation!$G$6,Data!BB108,0)</f>
        <v>0</v>
      </c>
      <c r="BF108" s="6">
        <f>IF(BF$2=Calculation!$G$6,Data!BC108,0)</f>
        <v>0</v>
      </c>
      <c r="BG108" s="6">
        <f>IF(BG$2=Calculation!$G$6,Data!BD108,0)</f>
        <v>0</v>
      </c>
      <c r="BH108" s="8">
        <f t="shared" si="14"/>
        <v>1.3688356164383562</v>
      </c>
      <c r="BI108" s="119">
        <f>IF(Calculation!$H$6="Yes",Data!BE108,0)</f>
        <v>0</v>
      </c>
      <c r="BJ108" s="31">
        <f>IF(BJ$2=Calculation!$L$4,0,0)</f>
        <v>0</v>
      </c>
      <c r="BK108" s="6">
        <f>IF(BK$2=Calculation!$L$4,Data!BV108,0)</f>
        <v>0</v>
      </c>
      <c r="BL108" s="6">
        <f>IF(BL$2=Calculation!$L$4,Data!BW108,0)</f>
        <v>10.796500000000002</v>
      </c>
      <c r="BM108" s="6">
        <f>IF(BM$2=Calculation!$L$4,Data!BX108,0)</f>
        <v>0</v>
      </c>
      <c r="BN108" s="6">
        <f>IF(BN$2=Calculation!$L$4,Data!BY108,0)</f>
        <v>0</v>
      </c>
      <c r="BO108" s="22">
        <f t="shared" si="15"/>
        <v>10.796500000000002</v>
      </c>
      <c r="BP108" s="25">
        <f>IF(Calculation!$J$6='Reference Data'!BP$2,Data!C108,0)</f>
        <v>0</v>
      </c>
      <c r="BQ108" s="25">
        <f>IF(Calculation!$J$6='Reference Data'!BQ$2,Data!D108,0)</f>
        <v>0</v>
      </c>
      <c r="BR108" s="25">
        <f>IF(Calculation!$J$6='Reference Data'!BR$2,Data!E108,0)</f>
        <v>0</v>
      </c>
      <c r="BS108" s="25">
        <f>IF(Calculation!$J$6='Reference Data'!BS$2,Data!F108,0)</f>
        <v>799.07</v>
      </c>
      <c r="BT108" s="121">
        <f t="shared" si="17"/>
        <v>799.07</v>
      </c>
      <c r="BU108" s="124">
        <f>IF(Calculation!$L$6="Yes",'Reference Data'!BO108*Calculation!$L$5,0)</f>
        <v>5.398250000000001</v>
      </c>
      <c r="BV108" s="124">
        <f>IF(Calculation!$M$6="Yes",IF((Calculation!I112-'Reference Data'!BT108)&gt;0,(Calculation!I112-'Reference Data'!BT108)*Calculation!$M$5,0),0)</f>
        <v>0</v>
      </c>
      <c r="BW108" s="97">
        <f>IF(Calculation!$K$6="Yes",IF((Calculation!I112)&lt;Calculation!J112,(Calculation!I112-Calculation!J112)*Calculation!$K$5,0),0)</f>
        <v>-99.36269178082205</v>
      </c>
      <c r="BX108" s="127">
        <f>IF(Calculation!$N$5='Reference Data'!$BX$2,'Scaling Calculation'!D111,0)</f>
        <v>0</v>
      </c>
      <c r="BY108" s="3">
        <f>IF(Calculation!$N$5='Reference Data'!$BY$2,'Scaling Calculation'!H111,0)</f>
        <v>0</v>
      </c>
      <c r="BZ108" s="22">
        <f>IF(Calculation!$N$6="Yes",SUM('Reference Data'!BX108:BY108),0)</f>
        <v>0</v>
      </c>
      <c r="CA108" s="25"/>
      <c r="CB108" s="25"/>
      <c r="CC108" s="25"/>
      <c r="CD108" s="25"/>
      <c r="CE108" s="25"/>
      <c r="CF108" s="25"/>
      <c r="CG108" s="25"/>
      <c r="CH108" s="25"/>
      <c r="CI108" s="25"/>
      <c r="CJ108" s="25"/>
      <c r="CK108" s="25"/>
      <c r="CL108" s="25"/>
      <c r="CM108" s="25"/>
      <c r="CN108" s="25"/>
      <c r="CO108" s="25"/>
      <c r="CP108" s="25"/>
      <c r="CQ108" s="25" t="e">
        <f>IF(Calculation!#REF!='Reference Data'!CQ$2,Data!G108,0)</f>
        <v>#REF!</v>
      </c>
      <c r="CR108" s="25" t="e">
        <f>IF(Calculation!#REF!='Reference Data'!CR$2,Data!H108,0)</f>
        <v>#REF!</v>
      </c>
      <c r="CS108" s="25" t="e">
        <f>IF(Calculation!#REF!='Reference Data'!CS$2,Data!I108,0)</f>
        <v>#REF!</v>
      </c>
      <c r="CT108" s="25" t="e">
        <f>IF(Calculation!#REF!='Reference Data'!CT$2,Data!J108,0)</f>
        <v>#REF!</v>
      </c>
      <c r="CU108" s="25" t="e">
        <f>IF(Calculation!#REF!='Reference Data'!CU$2,Data!K108,0)</f>
        <v>#REF!</v>
      </c>
      <c r="CV108" s="25" t="e">
        <f>IF(Calculation!#REF!='Reference Data'!CV$2,Data!L108,0)</f>
        <v>#REF!</v>
      </c>
      <c r="CW108" s="25" t="e">
        <f>IF(Calculation!#REF!='Reference Data'!CW$2,Data!M108,0)</f>
        <v>#REF!</v>
      </c>
      <c r="CX108" s="25" t="e">
        <f>IF(Calculation!#REF!='Reference Data'!CX$2,Data!N108,0)</f>
        <v>#REF!</v>
      </c>
      <c r="CY108" s="25" t="e">
        <f>IF(Calculation!#REF!='Reference Data'!CY$2,Data!O108,0)</f>
        <v>#REF!</v>
      </c>
      <c r="CZ108" s="25" t="e">
        <f>IF(Calculation!#REF!='Reference Data'!CZ$2,Data!P108,0)</f>
        <v>#REF!</v>
      </c>
      <c r="DA108" s="25" t="e">
        <f>IF(Calculation!#REF!='Reference Data'!DA$2,Data!Q108,0)</f>
        <v>#REF!</v>
      </c>
      <c r="DB108" s="25" t="e">
        <f>IF(Calculation!#REF!='Reference Data'!DB$2,Data!R108,0)</f>
        <v>#REF!</v>
      </c>
      <c r="DC108" s="25" t="e">
        <f>IF(Calculation!#REF!='Reference Data'!DC$2,Data!S108,0)</f>
        <v>#REF!</v>
      </c>
      <c r="DD108" s="25" t="e">
        <f>IF(Calculation!#REF!='Reference Data'!DD$2,Data!T108,0)</f>
        <v>#REF!</v>
      </c>
      <c r="DE108" s="25" t="e">
        <f>IF(Calculation!#REF!='Reference Data'!DE$2,Data!U108,0)</f>
        <v>#REF!</v>
      </c>
      <c r="DF108" s="30" t="e">
        <f t="shared" si="16"/>
        <v>#REF!</v>
      </c>
    </row>
    <row r="109" spans="1:110" ht="15">
      <c r="A109" s="15">
        <v>10360</v>
      </c>
      <c r="B109" s="48" t="s">
        <v>116</v>
      </c>
      <c r="C109" s="24">
        <f>IF(Calculation!$C$6='Reference Data'!C$2,Data!G109,0)</f>
        <v>0</v>
      </c>
      <c r="D109" s="25">
        <f>IF(Calculation!$C$6='Reference Data'!D$2,Data!H109,0)</f>
        <v>0</v>
      </c>
      <c r="E109" s="25">
        <f>IF(Calculation!$C$6='Reference Data'!E$2,Data!I109,0)</f>
        <v>7.195905593607307</v>
      </c>
      <c r="F109" s="25">
        <f>IF(Calculation!$C$6='Reference Data'!F$2,Data!J109,0)</f>
        <v>0</v>
      </c>
      <c r="G109" s="25">
        <f>IF(Calculation!$C$6='Reference Data'!G$2,Data!K109,0)</f>
        <v>0</v>
      </c>
      <c r="H109" s="25">
        <f>IF(Calculation!$C$6='Reference Data'!H$2,Data!L109,0)</f>
        <v>0</v>
      </c>
      <c r="I109" s="25">
        <f>IF(Calculation!$C$6='Reference Data'!I$2,Data!M109,0)</f>
        <v>0</v>
      </c>
      <c r="J109" s="25">
        <f>IF(Calculation!$C$6='Reference Data'!J$2,Data!N109,0)</f>
        <v>0</v>
      </c>
      <c r="K109" s="25">
        <f>IF(Calculation!$C$6='Reference Data'!K$2,Data!O109,0)</f>
        <v>0</v>
      </c>
      <c r="L109" s="25">
        <f>IF(Calculation!$C$6='Reference Data'!L$2,Data!P109,0)</f>
        <v>0</v>
      </c>
      <c r="M109" s="25">
        <f>IF(Calculation!$C$6='Reference Data'!M$2,Data!Q109,0)</f>
        <v>0</v>
      </c>
      <c r="N109" s="25">
        <f>IF(Calculation!$C$6='Reference Data'!N$2,Data!R109,0)</f>
        <v>0</v>
      </c>
      <c r="O109" s="25">
        <f>IF(Calculation!$C$6='Reference Data'!O$2,Data!S109,0)</f>
        <v>0</v>
      </c>
      <c r="P109" s="25">
        <f>IF(Calculation!$C$6='Reference Data'!P$2,Data!T109,0)</f>
        <v>0</v>
      </c>
      <c r="Q109" s="25">
        <f>IF(Calculation!$C$6='Reference Data'!Q$2,Data!U109,0)</f>
        <v>0</v>
      </c>
      <c r="R109" s="30">
        <f t="shared" si="10"/>
        <v>7.195905593607307</v>
      </c>
      <c r="S109" s="31">
        <f>IF(S$2=Calculation!$D$6,Data!V109,0)</f>
        <v>0</v>
      </c>
      <c r="T109" s="6">
        <f>IF(T$2=Calculation!$D$6,Data!W109,0)</f>
        <v>0</v>
      </c>
      <c r="U109" s="6">
        <f>IF(U$2=Calculation!$D$6,Data!X109,0)</f>
        <v>0</v>
      </c>
      <c r="V109" s="6">
        <f>IF(V$2=Calculation!$D$6,Data!Y109,0)</f>
        <v>0</v>
      </c>
      <c r="W109" s="6">
        <f>IF(W$2=Calculation!$D$6,Data!Z109,0)</f>
        <v>0</v>
      </c>
      <c r="X109" s="6">
        <f>IF(X$2=Calculation!$D$6,Data!AA109,0)</f>
        <v>0</v>
      </c>
      <c r="Y109" s="6">
        <f>IF(Y$2=Calculation!$D$6,Data!AB109,0)</f>
        <v>0</v>
      </c>
      <c r="Z109" s="6">
        <f>IF(Z$2=Calculation!$D$6,Data!AC109,0)</f>
        <v>0</v>
      </c>
      <c r="AA109" s="6">
        <f>IF(AA$2=Calculation!$D$6,Data!AD109,0)</f>
        <v>0</v>
      </c>
      <c r="AB109" s="6">
        <f>IF(AB$2=Calculation!$D$6,Data!AE109,0)</f>
        <v>0</v>
      </c>
      <c r="AC109" s="6">
        <f>IF(AC$2=Calculation!$D$6,Data!AF109,0)</f>
        <v>0</v>
      </c>
      <c r="AD109" s="6">
        <f>IF(AD$2=Calculation!$D$6,Data!AG109,0)</f>
        <v>0</v>
      </c>
      <c r="AE109" s="6">
        <f>IF(AE$2=Calculation!$D$6,Data!AH109,0)</f>
        <v>0</v>
      </c>
      <c r="AF109" s="6">
        <f>IF(AF$2=Calculation!$D$6,Data!AI109,0)</f>
        <v>0</v>
      </c>
      <c r="AG109" s="8">
        <f t="shared" si="11"/>
        <v>0</v>
      </c>
      <c r="AH109" s="31">
        <f>IF(AH$2=Calculation!$E$6,0,0)</f>
        <v>0</v>
      </c>
      <c r="AI109" s="6">
        <f>IF(AI$2=Calculation!$E$6,Data!AJ109,0)</f>
        <v>0</v>
      </c>
      <c r="AJ109" s="6">
        <f>IF(AJ$2=Calculation!$E$6,Data!AK109,0)</f>
        <v>0</v>
      </c>
      <c r="AK109" s="6">
        <f>IF(AK$2=Calculation!$E$6,Data!AL109,0)</f>
        <v>0</v>
      </c>
      <c r="AL109" s="6">
        <f>IF(AL$2=Calculation!$E$6,Data!AM109,0)</f>
        <v>0</v>
      </c>
      <c r="AM109" s="6">
        <f>IF(AM$2=Calculation!$E$6,Data!AN109,0)</f>
        <v>0</v>
      </c>
      <c r="AN109" s="6">
        <f>IF(AN$2=Calculation!$E$6,Data!AO109,0)</f>
        <v>0</v>
      </c>
      <c r="AO109" s="6">
        <f>IF(AO$2=Calculation!$E$6,Data!AP109,0)</f>
        <v>0</v>
      </c>
      <c r="AP109" s="8">
        <f t="shared" si="12"/>
        <v>0</v>
      </c>
      <c r="AQ109" s="31">
        <f>IF(AQ$2=Calculation!$F$6,0,0)</f>
        <v>0</v>
      </c>
      <c r="AR109" s="6">
        <f>IF(AR$2=Calculation!$F$6,Data!AQ109,0)</f>
        <v>0</v>
      </c>
      <c r="AS109" s="6">
        <f>IF(AS$2=Calculation!$F$6,Data!AR109,0)</f>
        <v>0</v>
      </c>
      <c r="AT109" s="6">
        <f>IF(AT$2=Calculation!$F$6,Data!AS109,0)</f>
        <v>0</v>
      </c>
      <c r="AU109" s="6">
        <f>IF(AU$2=Calculation!$F$6,Data!AT109,0)</f>
        <v>0</v>
      </c>
      <c r="AV109" s="6">
        <f>IF(AV$2=Calculation!$F$6,Data!AU109,0)</f>
        <v>0</v>
      </c>
      <c r="AW109" s="6">
        <f>IF(AW$2=Calculation!$F$6,Data!AV109,0)</f>
        <v>0</v>
      </c>
      <c r="AX109" s="6">
        <f>IF(AX$2=Calculation!$F$6,Data!AW109,0)</f>
        <v>0</v>
      </c>
      <c r="AY109" s="8">
        <f t="shared" si="13"/>
        <v>0</v>
      </c>
      <c r="AZ109" s="31">
        <f>IF(AZ$2=Calculation!$G$6,0,0)</f>
        <v>0</v>
      </c>
      <c r="BA109" s="6">
        <f>IF(BA$2=Calculation!$G$6,Data!AX109,0)</f>
        <v>0</v>
      </c>
      <c r="BB109" s="6">
        <f>IF(BB$2=Calculation!$G$6,Data!AY109,0)</f>
        <v>0</v>
      </c>
      <c r="BC109" s="6">
        <f>IF(BC$2=Calculation!$G$6,Data!AZ109,0)</f>
        <v>0</v>
      </c>
      <c r="BD109" s="6">
        <f>IF(BD$2=Calculation!$G$6,Data!BA109,0)</f>
        <v>0</v>
      </c>
      <c r="BE109" s="6">
        <f>IF(BE$2=Calculation!$G$6,Data!BB109,0)</f>
        <v>0</v>
      </c>
      <c r="BF109" s="6">
        <f>IF(BF$2=Calculation!$G$6,Data!BC109,0)</f>
        <v>0</v>
      </c>
      <c r="BG109" s="6">
        <f>IF(BG$2=Calculation!$G$6,Data!BD109,0)</f>
        <v>0</v>
      </c>
      <c r="BH109" s="8">
        <f t="shared" si="14"/>
        <v>0</v>
      </c>
      <c r="BI109" s="119">
        <f>IF(Calculation!$H$6="Yes",Data!BE109,0)</f>
        <v>0</v>
      </c>
      <c r="BJ109" s="31">
        <f>IF(BJ$2=Calculation!$L$4,0,0)</f>
        <v>0</v>
      </c>
      <c r="BK109" s="6">
        <f>IF(BK$2=Calculation!$L$4,Data!BV109,0)</f>
        <v>0</v>
      </c>
      <c r="BL109" s="6">
        <f>IF(BL$2=Calculation!$L$4,Data!BW109,0)</f>
        <v>0</v>
      </c>
      <c r="BM109" s="6">
        <f>IF(BM$2=Calculation!$L$4,Data!BX109,0)</f>
        <v>0</v>
      </c>
      <c r="BN109" s="6">
        <f>IF(BN$2=Calculation!$L$4,Data!BY109,0)</f>
        <v>0</v>
      </c>
      <c r="BO109" s="22">
        <f t="shared" si="15"/>
        <v>0</v>
      </c>
      <c r="BP109" s="25">
        <f>IF(Calculation!$J$6='Reference Data'!BP$2,Data!C109,0)</f>
        <v>0</v>
      </c>
      <c r="BQ109" s="25">
        <f>IF(Calculation!$J$6='Reference Data'!BQ$2,Data!D109,0)</f>
        <v>0</v>
      </c>
      <c r="BR109" s="25">
        <f>IF(Calculation!$J$6='Reference Data'!BR$2,Data!E109,0)</f>
        <v>0</v>
      </c>
      <c r="BS109" s="25">
        <f>IF(Calculation!$J$6='Reference Data'!BS$2,Data!F109,0)</f>
        <v>6.765</v>
      </c>
      <c r="BT109" s="121">
        <f t="shared" si="17"/>
        <v>6.765</v>
      </c>
      <c r="BU109" s="124">
        <f>IF(Calculation!$L$6="Yes",'Reference Data'!BO109*Calculation!$L$5,0)</f>
        <v>0</v>
      </c>
      <c r="BV109" s="124">
        <f>IF(Calculation!$M$6="Yes",IF((Calculation!I113-'Reference Data'!BT109)&gt;0,(Calculation!I113-'Reference Data'!BT109)*Calculation!$M$5,0),0)</f>
        <v>0.10772639840182685</v>
      </c>
      <c r="BW109" s="97">
        <f>IF(Calculation!$K$6="Yes",IF((Calculation!I113)&lt;Calculation!J113,(Calculation!I113-Calculation!J113)*Calculation!$K$5,0),0)</f>
        <v>0</v>
      </c>
      <c r="BX109" s="127">
        <f>IF(Calculation!$N$5='Reference Data'!$BX$2,'Scaling Calculation'!D112,0)</f>
        <v>0</v>
      </c>
      <c r="BY109" s="3">
        <f>IF(Calculation!$N$5='Reference Data'!$BY$2,'Scaling Calculation'!H112,0)</f>
        <v>0</v>
      </c>
      <c r="BZ109" s="22">
        <f>IF(Calculation!$N$6="Yes",SUM('Reference Data'!BX109:BY109),0)</f>
        <v>0</v>
      </c>
      <c r="CA109" s="25"/>
      <c r="CB109" s="25"/>
      <c r="CC109" s="25"/>
      <c r="CD109" s="25"/>
      <c r="CE109" s="25"/>
      <c r="CF109" s="25"/>
      <c r="CG109" s="25"/>
      <c r="CH109" s="25"/>
      <c r="CI109" s="25"/>
      <c r="CJ109" s="25"/>
      <c r="CK109" s="25"/>
      <c r="CL109" s="25"/>
      <c r="CM109" s="25"/>
      <c r="CN109" s="25"/>
      <c r="CO109" s="25"/>
      <c r="CP109" s="25"/>
      <c r="CQ109" s="25" t="e">
        <f>IF(Calculation!#REF!='Reference Data'!CQ$2,Data!G109,0)</f>
        <v>#REF!</v>
      </c>
      <c r="CR109" s="25" t="e">
        <f>IF(Calculation!#REF!='Reference Data'!CR$2,Data!H109,0)</f>
        <v>#REF!</v>
      </c>
      <c r="CS109" s="25" t="e">
        <f>IF(Calculation!#REF!='Reference Data'!CS$2,Data!I109,0)</f>
        <v>#REF!</v>
      </c>
      <c r="CT109" s="25" t="e">
        <f>IF(Calculation!#REF!='Reference Data'!CT$2,Data!J109,0)</f>
        <v>#REF!</v>
      </c>
      <c r="CU109" s="25" t="e">
        <f>IF(Calculation!#REF!='Reference Data'!CU$2,Data!K109,0)</f>
        <v>#REF!</v>
      </c>
      <c r="CV109" s="25" t="e">
        <f>IF(Calculation!#REF!='Reference Data'!CV$2,Data!L109,0)</f>
        <v>#REF!</v>
      </c>
      <c r="CW109" s="25" t="e">
        <f>IF(Calculation!#REF!='Reference Data'!CW$2,Data!M109,0)</f>
        <v>#REF!</v>
      </c>
      <c r="CX109" s="25" t="e">
        <f>IF(Calculation!#REF!='Reference Data'!CX$2,Data!N109,0)</f>
        <v>#REF!</v>
      </c>
      <c r="CY109" s="25" t="e">
        <f>IF(Calculation!#REF!='Reference Data'!CY$2,Data!O109,0)</f>
        <v>#REF!</v>
      </c>
      <c r="CZ109" s="25" t="e">
        <f>IF(Calculation!#REF!='Reference Data'!CZ$2,Data!P109,0)</f>
        <v>#REF!</v>
      </c>
      <c r="DA109" s="25" t="e">
        <f>IF(Calculation!#REF!='Reference Data'!DA$2,Data!Q109,0)</f>
        <v>#REF!</v>
      </c>
      <c r="DB109" s="25" t="e">
        <f>IF(Calculation!#REF!='Reference Data'!DB$2,Data!R109,0)</f>
        <v>#REF!</v>
      </c>
      <c r="DC109" s="25" t="e">
        <f>IF(Calculation!#REF!='Reference Data'!DC$2,Data!S109,0)</f>
        <v>#REF!</v>
      </c>
      <c r="DD109" s="25" t="e">
        <f>IF(Calculation!#REF!='Reference Data'!DD$2,Data!T109,0)</f>
        <v>#REF!</v>
      </c>
      <c r="DE109" s="25" t="e">
        <f>IF(Calculation!#REF!='Reference Data'!DE$2,Data!U109,0)</f>
        <v>#REF!</v>
      </c>
      <c r="DF109" s="30" t="e">
        <f t="shared" si="16"/>
        <v>#REF!</v>
      </c>
    </row>
    <row r="110" spans="1:110" ht="15">
      <c r="A110" s="15">
        <v>10363</v>
      </c>
      <c r="B110" s="48" t="s">
        <v>117</v>
      </c>
      <c r="C110" s="24">
        <f>IF(Calculation!$C$6='Reference Data'!C$2,Data!G110,0)</f>
        <v>0</v>
      </c>
      <c r="D110" s="25">
        <f>IF(Calculation!$C$6='Reference Data'!D$2,Data!H110,0)</f>
        <v>0</v>
      </c>
      <c r="E110" s="25">
        <f>IF(Calculation!$C$6='Reference Data'!E$2,Data!I110,0)</f>
        <v>90.9128696347032</v>
      </c>
      <c r="F110" s="25">
        <f>IF(Calculation!$C$6='Reference Data'!F$2,Data!J110,0)</f>
        <v>0</v>
      </c>
      <c r="G110" s="25">
        <f>IF(Calculation!$C$6='Reference Data'!G$2,Data!K110,0)</f>
        <v>0</v>
      </c>
      <c r="H110" s="25">
        <f>IF(Calculation!$C$6='Reference Data'!H$2,Data!L110,0)</f>
        <v>0</v>
      </c>
      <c r="I110" s="25">
        <f>IF(Calculation!$C$6='Reference Data'!I$2,Data!M110,0)</f>
        <v>0</v>
      </c>
      <c r="J110" s="25">
        <f>IF(Calculation!$C$6='Reference Data'!J$2,Data!N110,0)</f>
        <v>0</v>
      </c>
      <c r="K110" s="25">
        <f>IF(Calculation!$C$6='Reference Data'!K$2,Data!O110,0)</f>
        <v>0</v>
      </c>
      <c r="L110" s="25">
        <f>IF(Calculation!$C$6='Reference Data'!L$2,Data!P110,0)</f>
        <v>0</v>
      </c>
      <c r="M110" s="25">
        <f>IF(Calculation!$C$6='Reference Data'!M$2,Data!Q110,0)</f>
        <v>0</v>
      </c>
      <c r="N110" s="25">
        <f>IF(Calculation!$C$6='Reference Data'!N$2,Data!R110,0)</f>
        <v>0</v>
      </c>
      <c r="O110" s="25">
        <f>IF(Calculation!$C$6='Reference Data'!O$2,Data!S110,0)</f>
        <v>0</v>
      </c>
      <c r="P110" s="25">
        <f>IF(Calculation!$C$6='Reference Data'!P$2,Data!T110,0)</f>
        <v>0</v>
      </c>
      <c r="Q110" s="25">
        <f>IF(Calculation!$C$6='Reference Data'!Q$2,Data!U110,0)</f>
        <v>0</v>
      </c>
      <c r="R110" s="30">
        <f t="shared" si="10"/>
        <v>90.9128696347032</v>
      </c>
      <c r="S110" s="31">
        <f>IF(S$2=Calculation!$D$6,Data!V110,0)</f>
        <v>0</v>
      </c>
      <c r="T110" s="6">
        <f>IF(T$2=Calculation!$D$6,Data!W110,0)</f>
        <v>0</v>
      </c>
      <c r="U110" s="6">
        <f>IF(U$2=Calculation!$D$6,Data!X110,0)</f>
        <v>0</v>
      </c>
      <c r="V110" s="6">
        <f>IF(V$2=Calculation!$D$6,Data!Y110,0)</f>
        <v>0</v>
      </c>
      <c r="W110" s="6">
        <f>IF(W$2=Calculation!$D$6,Data!Z110,0)</f>
        <v>0</v>
      </c>
      <c r="X110" s="6">
        <f>IF(X$2=Calculation!$D$6,Data!AA110,0)</f>
        <v>0</v>
      </c>
      <c r="Y110" s="6">
        <f>IF(Y$2=Calculation!$D$6,Data!AB110,0)</f>
        <v>0</v>
      </c>
      <c r="Z110" s="6">
        <f>IF(Z$2=Calculation!$D$6,Data!AC110,0)</f>
        <v>0</v>
      </c>
      <c r="AA110" s="6">
        <f>IF(AA$2=Calculation!$D$6,Data!AD110,0)</f>
        <v>0</v>
      </c>
      <c r="AB110" s="6">
        <f>IF(AB$2=Calculation!$D$6,Data!AE110,0)</f>
        <v>0</v>
      </c>
      <c r="AC110" s="6">
        <f>IF(AC$2=Calculation!$D$6,Data!AF110,0)</f>
        <v>0</v>
      </c>
      <c r="AD110" s="6">
        <f>IF(AD$2=Calculation!$D$6,Data!AG110,0)</f>
        <v>0</v>
      </c>
      <c r="AE110" s="6">
        <f>IF(AE$2=Calculation!$D$6,Data!AH110,0)</f>
        <v>0</v>
      </c>
      <c r="AF110" s="6">
        <f>IF(AF$2=Calculation!$D$6,Data!AI110,0)</f>
        <v>0</v>
      </c>
      <c r="AG110" s="8">
        <f t="shared" si="11"/>
        <v>0</v>
      </c>
      <c r="AH110" s="31">
        <f>IF(AH$2=Calculation!$E$6,0,0)</f>
        <v>0</v>
      </c>
      <c r="AI110" s="6">
        <f>IF(AI$2=Calculation!$E$6,Data!AJ110,0)</f>
        <v>0</v>
      </c>
      <c r="AJ110" s="6">
        <f>IF(AJ$2=Calculation!$E$6,Data!AK110,0)</f>
        <v>0</v>
      </c>
      <c r="AK110" s="6">
        <f>IF(AK$2=Calculation!$E$6,Data!AL110,0)</f>
        <v>0</v>
      </c>
      <c r="AL110" s="6">
        <f>IF(AL$2=Calculation!$E$6,Data!AM110,0)</f>
        <v>0</v>
      </c>
      <c r="AM110" s="6">
        <f>IF(AM$2=Calculation!$E$6,Data!AN110,0)</f>
        <v>0</v>
      </c>
      <c r="AN110" s="6">
        <f>IF(AN$2=Calculation!$E$6,Data!AO110,0)</f>
        <v>0</v>
      </c>
      <c r="AO110" s="6">
        <f>IF(AO$2=Calculation!$E$6,Data!AP110,0)</f>
        <v>0</v>
      </c>
      <c r="AP110" s="8">
        <f t="shared" si="12"/>
        <v>0</v>
      </c>
      <c r="AQ110" s="31">
        <f>IF(AQ$2=Calculation!$F$6,0,0)</f>
        <v>0</v>
      </c>
      <c r="AR110" s="6">
        <f>IF(AR$2=Calculation!$F$6,Data!AQ110,0)</f>
        <v>0</v>
      </c>
      <c r="AS110" s="6">
        <f>IF(AS$2=Calculation!$F$6,Data!AR110,0)</f>
        <v>0</v>
      </c>
      <c r="AT110" s="6">
        <f>IF(AT$2=Calculation!$F$6,Data!AS110,0)</f>
        <v>0</v>
      </c>
      <c r="AU110" s="6">
        <f>IF(AU$2=Calculation!$F$6,Data!AT110,0)</f>
        <v>0</v>
      </c>
      <c r="AV110" s="6">
        <f>IF(AV$2=Calculation!$F$6,Data!AU110,0)</f>
        <v>0</v>
      </c>
      <c r="AW110" s="6">
        <f>IF(AW$2=Calculation!$F$6,Data!AV110,0)</f>
        <v>0</v>
      </c>
      <c r="AX110" s="6">
        <f>IF(AX$2=Calculation!$F$6,Data!AW110,0)</f>
        <v>0</v>
      </c>
      <c r="AY110" s="8">
        <f t="shared" si="13"/>
        <v>0</v>
      </c>
      <c r="AZ110" s="31">
        <f>IF(AZ$2=Calculation!$G$6,0,0)</f>
        <v>0</v>
      </c>
      <c r="BA110" s="6">
        <f>IF(BA$2=Calculation!$G$6,Data!AX110,0)</f>
        <v>0</v>
      </c>
      <c r="BB110" s="6">
        <f>IF(BB$2=Calculation!$G$6,Data!AY110,0)</f>
        <v>0</v>
      </c>
      <c r="BC110" s="6">
        <f>IF(BC$2=Calculation!$G$6,Data!AZ110,0)</f>
        <v>0</v>
      </c>
      <c r="BD110" s="6">
        <f>IF(BD$2=Calculation!$G$6,Data!BA110,0)</f>
        <v>0</v>
      </c>
      <c r="BE110" s="6">
        <f>IF(BE$2=Calculation!$G$6,Data!BB110,0)</f>
        <v>0</v>
      </c>
      <c r="BF110" s="6">
        <f>IF(BF$2=Calculation!$G$6,Data!BC110,0)</f>
        <v>0</v>
      </c>
      <c r="BG110" s="6">
        <f>IF(BG$2=Calculation!$G$6,Data!BD110,0)</f>
        <v>0</v>
      </c>
      <c r="BH110" s="8">
        <f t="shared" si="14"/>
        <v>0</v>
      </c>
      <c r="BI110" s="119">
        <f>IF(Calculation!$H$6="Yes",Data!BE110,0)</f>
        <v>0</v>
      </c>
      <c r="BJ110" s="31">
        <f>IF(BJ$2=Calculation!$L$4,0,0)</f>
        <v>0</v>
      </c>
      <c r="BK110" s="6">
        <f>IF(BK$2=Calculation!$L$4,Data!BV110,0)</f>
        <v>0</v>
      </c>
      <c r="BL110" s="6">
        <f>IF(BL$2=Calculation!$L$4,Data!BW110,0)</f>
        <v>0.1845</v>
      </c>
      <c r="BM110" s="6">
        <f>IF(BM$2=Calculation!$L$4,Data!BX110,0)</f>
        <v>0</v>
      </c>
      <c r="BN110" s="6">
        <f>IF(BN$2=Calculation!$L$4,Data!BY110,0)</f>
        <v>0</v>
      </c>
      <c r="BO110" s="22">
        <f t="shared" si="15"/>
        <v>0.1845</v>
      </c>
      <c r="BP110" s="25">
        <f>IF(Calculation!$J$6='Reference Data'!BP$2,Data!C110,0)</f>
        <v>0</v>
      </c>
      <c r="BQ110" s="25">
        <f>IF(Calculation!$J$6='Reference Data'!BQ$2,Data!D110,0)</f>
        <v>0</v>
      </c>
      <c r="BR110" s="25">
        <f>IF(Calculation!$J$6='Reference Data'!BR$2,Data!E110,0)</f>
        <v>0</v>
      </c>
      <c r="BS110" s="25">
        <f>IF(Calculation!$J$6='Reference Data'!BS$2,Data!F110,0)</f>
        <v>100.706</v>
      </c>
      <c r="BT110" s="121">
        <f t="shared" si="17"/>
        <v>100.706</v>
      </c>
      <c r="BU110" s="124">
        <f>IF(Calculation!$L$6="Yes",'Reference Data'!BO110*Calculation!$L$5,0)</f>
        <v>0.09225</v>
      </c>
      <c r="BV110" s="124">
        <f>IF(Calculation!$M$6="Yes",IF((Calculation!I114-'Reference Data'!BT110)&gt;0,(Calculation!I114-'Reference Data'!BT110)*Calculation!$M$5,0),0)</f>
        <v>0</v>
      </c>
      <c r="BW110" s="97">
        <f>IF(Calculation!$K$6="Yes",IF((Calculation!I114)&lt;Calculation!J114,(Calculation!I114-Calculation!J114)*Calculation!$K$5,0),0)</f>
        <v>-9.793130365296804</v>
      </c>
      <c r="BX110" s="127">
        <f>IF(Calculation!$N$5='Reference Data'!$BX$2,'Scaling Calculation'!D113,0)</f>
        <v>0</v>
      </c>
      <c r="BY110" s="3">
        <f>IF(Calculation!$N$5='Reference Data'!$BY$2,'Scaling Calculation'!H113,0)</f>
        <v>0</v>
      </c>
      <c r="BZ110" s="22">
        <f>IF(Calculation!$N$6="Yes",SUM('Reference Data'!BX110:BY110),0)</f>
        <v>0</v>
      </c>
      <c r="CA110" s="25"/>
      <c r="CB110" s="25"/>
      <c r="CC110" s="25"/>
      <c r="CD110" s="25"/>
      <c r="CE110" s="25"/>
      <c r="CF110" s="25"/>
      <c r="CG110" s="25"/>
      <c r="CH110" s="25"/>
      <c r="CI110" s="25"/>
      <c r="CJ110" s="25"/>
      <c r="CK110" s="25"/>
      <c r="CL110" s="25"/>
      <c r="CM110" s="25"/>
      <c r="CN110" s="25"/>
      <c r="CO110" s="25"/>
      <c r="CP110" s="25"/>
      <c r="CQ110" s="25" t="e">
        <f>IF(Calculation!#REF!='Reference Data'!CQ$2,Data!G110,0)</f>
        <v>#REF!</v>
      </c>
      <c r="CR110" s="25" t="e">
        <f>IF(Calculation!#REF!='Reference Data'!CR$2,Data!H110,0)</f>
        <v>#REF!</v>
      </c>
      <c r="CS110" s="25" t="e">
        <f>IF(Calculation!#REF!='Reference Data'!CS$2,Data!I110,0)</f>
        <v>#REF!</v>
      </c>
      <c r="CT110" s="25" t="e">
        <f>IF(Calculation!#REF!='Reference Data'!CT$2,Data!J110,0)</f>
        <v>#REF!</v>
      </c>
      <c r="CU110" s="25" t="e">
        <f>IF(Calculation!#REF!='Reference Data'!CU$2,Data!K110,0)</f>
        <v>#REF!</v>
      </c>
      <c r="CV110" s="25" t="e">
        <f>IF(Calculation!#REF!='Reference Data'!CV$2,Data!L110,0)</f>
        <v>#REF!</v>
      </c>
      <c r="CW110" s="25" t="e">
        <f>IF(Calculation!#REF!='Reference Data'!CW$2,Data!M110,0)</f>
        <v>#REF!</v>
      </c>
      <c r="CX110" s="25" t="e">
        <f>IF(Calculation!#REF!='Reference Data'!CX$2,Data!N110,0)</f>
        <v>#REF!</v>
      </c>
      <c r="CY110" s="25" t="e">
        <f>IF(Calculation!#REF!='Reference Data'!CY$2,Data!O110,0)</f>
        <v>#REF!</v>
      </c>
      <c r="CZ110" s="25" t="e">
        <f>IF(Calculation!#REF!='Reference Data'!CZ$2,Data!P110,0)</f>
        <v>#REF!</v>
      </c>
      <c r="DA110" s="25" t="e">
        <f>IF(Calculation!#REF!='Reference Data'!DA$2,Data!Q110,0)</f>
        <v>#REF!</v>
      </c>
      <c r="DB110" s="25" t="e">
        <f>IF(Calculation!#REF!='Reference Data'!DB$2,Data!R110,0)</f>
        <v>#REF!</v>
      </c>
      <c r="DC110" s="25" t="e">
        <f>IF(Calculation!#REF!='Reference Data'!DC$2,Data!S110,0)</f>
        <v>#REF!</v>
      </c>
      <c r="DD110" s="25" t="e">
        <f>IF(Calculation!#REF!='Reference Data'!DD$2,Data!T110,0)</f>
        <v>#REF!</v>
      </c>
      <c r="DE110" s="25" t="e">
        <f>IF(Calculation!#REF!='Reference Data'!DE$2,Data!U110,0)</f>
        <v>#REF!</v>
      </c>
      <c r="DF110" s="30" t="e">
        <f t="shared" si="16"/>
        <v>#REF!</v>
      </c>
    </row>
    <row r="111" spans="1:110" ht="15">
      <c r="A111" s="15">
        <v>10369</v>
      </c>
      <c r="B111" s="48" t="s">
        <v>118</v>
      </c>
      <c r="C111" s="24">
        <f>IF(Calculation!$C$6='Reference Data'!C$2,Data!G111,0)</f>
        <v>0</v>
      </c>
      <c r="D111" s="25">
        <f>IF(Calculation!$C$6='Reference Data'!D$2,Data!H111,0)</f>
        <v>0</v>
      </c>
      <c r="E111" s="25">
        <f>IF(Calculation!$C$6='Reference Data'!E$2,Data!I111,0)</f>
        <v>17.310770319634702</v>
      </c>
      <c r="F111" s="25">
        <f>IF(Calculation!$C$6='Reference Data'!F$2,Data!J111,0)</f>
        <v>0</v>
      </c>
      <c r="G111" s="25">
        <f>IF(Calculation!$C$6='Reference Data'!G$2,Data!K111,0)</f>
        <v>0</v>
      </c>
      <c r="H111" s="25">
        <f>IF(Calculation!$C$6='Reference Data'!H$2,Data!L111,0)</f>
        <v>0</v>
      </c>
      <c r="I111" s="25">
        <f>IF(Calculation!$C$6='Reference Data'!I$2,Data!M111,0)</f>
        <v>0</v>
      </c>
      <c r="J111" s="25">
        <f>IF(Calculation!$C$6='Reference Data'!J$2,Data!N111,0)</f>
        <v>0</v>
      </c>
      <c r="K111" s="25">
        <f>IF(Calculation!$C$6='Reference Data'!K$2,Data!O111,0)</f>
        <v>0</v>
      </c>
      <c r="L111" s="25">
        <f>IF(Calculation!$C$6='Reference Data'!L$2,Data!P111,0)</f>
        <v>0</v>
      </c>
      <c r="M111" s="25">
        <f>IF(Calculation!$C$6='Reference Data'!M$2,Data!Q111,0)</f>
        <v>0</v>
      </c>
      <c r="N111" s="25">
        <f>IF(Calculation!$C$6='Reference Data'!N$2,Data!R111,0)</f>
        <v>0</v>
      </c>
      <c r="O111" s="25">
        <f>IF(Calculation!$C$6='Reference Data'!O$2,Data!S111,0)</f>
        <v>0</v>
      </c>
      <c r="P111" s="25">
        <f>IF(Calculation!$C$6='Reference Data'!P$2,Data!T111,0)</f>
        <v>0</v>
      </c>
      <c r="Q111" s="25">
        <f>IF(Calculation!$C$6='Reference Data'!Q$2,Data!U111,0)</f>
        <v>0</v>
      </c>
      <c r="R111" s="30">
        <f t="shared" si="10"/>
        <v>17.310770319634702</v>
      </c>
      <c r="S111" s="31">
        <f>IF(S$2=Calculation!$D$6,Data!V111,0)</f>
        <v>0</v>
      </c>
      <c r="T111" s="6">
        <f>IF(T$2=Calculation!$D$6,Data!W111,0)</f>
        <v>0</v>
      </c>
      <c r="U111" s="6">
        <f>IF(U$2=Calculation!$D$6,Data!X111,0)</f>
        <v>0</v>
      </c>
      <c r="V111" s="6">
        <f>IF(V$2=Calculation!$D$6,Data!Y111,0)</f>
        <v>0</v>
      </c>
      <c r="W111" s="6">
        <f>IF(W$2=Calculation!$D$6,Data!Z111,0)</f>
        <v>0</v>
      </c>
      <c r="X111" s="6">
        <f>IF(X$2=Calculation!$D$6,Data!AA111,0)</f>
        <v>0</v>
      </c>
      <c r="Y111" s="6">
        <f>IF(Y$2=Calculation!$D$6,Data!AB111,0)</f>
        <v>0</v>
      </c>
      <c r="Z111" s="6">
        <f>IF(Z$2=Calculation!$D$6,Data!AC111,0)</f>
        <v>0</v>
      </c>
      <c r="AA111" s="6">
        <f>IF(AA$2=Calculation!$D$6,Data!AD111,0)</f>
        <v>0</v>
      </c>
      <c r="AB111" s="6">
        <f>IF(AB$2=Calculation!$D$6,Data!AE111,0)</f>
        <v>0</v>
      </c>
      <c r="AC111" s="6">
        <f>IF(AC$2=Calculation!$D$6,Data!AF111,0)</f>
        <v>0</v>
      </c>
      <c r="AD111" s="6">
        <f>IF(AD$2=Calculation!$D$6,Data!AG111,0)</f>
        <v>0</v>
      </c>
      <c r="AE111" s="6">
        <f>IF(AE$2=Calculation!$D$6,Data!AH111,0)</f>
        <v>0</v>
      </c>
      <c r="AF111" s="6">
        <f>IF(AF$2=Calculation!$D$6,Data!AI111,0)</f>
        <v>0</v>
      </c>
      <c r="AG111" s="8">
        <f t="shared" si="11"/>
        <v>0</v>
      </c>
      <c r="AH111" s="31">
        <f>IF(AH$2=Calculation!$E$6,0,0)</f>
        <v>0</v>
      </c>
      <c r="AI111" s="6">
        <f>IF(AI$2=Calculation!$E$6,Data!AJ111,0)</f>
        <v>0</v>
      </c>
      <c r="AJ111" s="6">
        <f>IF(AJ$2=Calculation!$E$6,Data!AK111,0)</f>
        <v>0</v>
      </c>
      <c r="AK111" s="6">
        <f>IF(AK$2=Calculation!$E$6,Data!AL111,0)</f>
        <v>0</v>
      </c>
      <c r="AL111" s="6">
        <f>IF(AL$2=Calculation!$E$6,Data!AM111,0)</f>
        <v>0</v>
      </c>
      <c r="AM111" s="6">
        <f>IF(AM$2=Calculation!$E$6,Data!AN111,0)</f>
        <v>0</v>
      </c>
      <c r="AN111" s="6">
        <f>IF(AN$2=Calculation!$E$6,Data!AO111,0)</f>
        <v>0</v>
      </c>
      <c r="AO111" s="6">
        <f>IF(AO$2=Calculation!$E$6,Data!AP111,0)</f>
        <v>0</v>
      </c>
      <c r="AP111" s="8">
        <f t="shared" si="12"/>
        <v>0</v>
      </c>
      <c r="AQ111" s="31">
        <f>IF(AQ$2=Calculation!$F$6,0,0)</f>
        <v>0</v>
      </c>
      <c r="AR111" s="6">
        <f>IF(AR$2=Calculation!$F$6,Data!AQ111,0)</f>
        <v>0</v>
      </c>
      <c r="AS111" s="6">
        <f>IF(AS$2=Calculation!$F$6,Data!AR111,0)</f>
        <v>0</v>
      </c>
      <c r="AT111" s="6">
        <f>IF(AT$2=Calculation!$F$6,Data!AS111,0)</f>
        <v>0</v>
      </c>
      <c r="AU111" s="6">
        <f>IF(AU$2=Calculation!$F$6,Data!AT111,0)</f>
        <v>0</v>
      </c>
      <c r="AV111" s="6">
        <f>IF(AV$2=Calculation!$F$6,Data!AU111,0)</f>
        <v>0</v>
      </c>
      <c r="AW111" s="6">
        <f>IF(AW$2=Calculation!$F$6,Data!AV111,0)</f>
        <v>0</v>
      </c>
      <c r="AX111" s="6">
        <f>IF(AX$2=Calculation!$F$6,Data!AW111,0)</f>
        <v>0</v>
      </c>
      <c r="AY111" s="8">
        <f t="shared" si="13"/>
        <v>0</v>
      </c>
      <c r="AZ111" s="31">
        <f>IF(AZ$2=Calculation!$G$6,0,0)</f>
        <v>0</v>
      </c>
      <c r="BA111" s="6">
        <f>IF(BA$2=Calculation!$G$6,Data!AX111,0)</f>
        <v>0</v>
      </c>
      <c r="BB111" s="6">
        <f>IF(BB$2=Calculation!$G$6,Data!AY111,0)</f>
        <v>0</v>
      </c>
      <c r="BC111" s="6">
        <f>IF(BC$2=Calculation!$G$6,Data!AZ111,0)</f>
        <v>0</v>
      </c>
      <c r="BD111" s="6">
        <f>IF(BD$2=Calculation!$G$6,Data!BA111,0)</f>
        <v>0</v>
      </c>
      <c r="BE111" s="6">
        <f>IF(BE$2=Calculation!$G$6,Data!BB111,0)</f>
        <v>0</v>
      </c>
      <c r="BF111" s="6">
        <f>IF(BF$2=Calculation!$G$6,Data!BC111,0)</f>
        <v>0</v>
      </c>
      <c r="BG111" s="6">
        <f>IF(BG$2=Calculation!$G$6,Data!BD111,0)</f>
        <v>0</v>
      </c>
      <c r="BH111" s="8">
        <f t="shared" si="14"/>
        <v>0</v>
      </c>
      <c r="BI111" s="119">
        <f>IF(Calculation!$H$6="Yes",Data!BE111,0)</f>
        <v>0</v>
      </c>
      <c r="BJ111" s="31">
        <f>IF(BJ$2=Calculation!$L$4,0,0)</f>
        <v>0</v>
      </c>
      <c r="BK111" s="6">
        <f>IF(BK$2=Calculation!$L$4,Data!BV111,0)</f>
        <v>0</v>
      </c>
      <c r="BL111" s="6">
        <f>IF(BL$2=Calculation!$L$4,Data!BW111,0)</f>
        <v>0</v>
      </c>
      <c r="BM111" s="6">
        <f>IF(BM$2=Calculation!$L$4,Data!BX111,0)</f>
        <v>0</v>
      </c>
      <c r="BN111" s="6">
        <f>IF(BN$2=Calculation!$L$4,Data!BY111,0)</f>
        <v>0</v>
      </c>
      <c r="BO111" s="22">
        <f t="shared" si="15"/>
        <v>0</v>
      </c>
      <c r="BP111" s="25">
        <f>IF(Calculation!$J$6='Reference Data'!BP$2,Data!C111,0)</f>
        <v>0</v>
      </c>
      <c r="BQ111" s="25">
        <f>IF(Calculation!$J$6='Reference Data'!BQ$2,Data!D111,0)</f>
        <v>0</v>
      </c>
      <c r="BR111" s="25">
        <f>IF(Calculation!$J$6='Reference Data'!BR$2,Data!E111,0)</f>
        <v>0</v>
      </c>
      <c r="BS111" s="25">
        <f>IF(Calculation!$J$6='Reference Data'!BS$2,Data!F111,0)</f>
        <v>16.432</v>
      </c>
      <c r="BT111" s="121">
        <f t="shared" si="17"/>
        <v>16.432</v>
      </c>
      <c r="BU111" s="124">
        <f>IF(Calculation!$L$6="Yes",'Reference Data'!BO111*Calculation!$L$5,0)</f>
        <v>0</v>
      </c>
      <c r="BV111" s="124">
        <f>IF(Calculation!$M$6="Yes",IF((Calculation!I115-'Reference Data'!BT111)&gt;0,(Calculation!I115-'Reference Data'!BT111)*Calculation!$M$5,0),0)</f>
        <v>0.21969257990867597</v>
      </c>
      <c r="BW111" s="97">
        <f>IF(Calculation!$K$6="Yes",IF((Calculation!I115)&lt;Calculation!J115,(Calculation!I115-Calculation!J115)*Calculation!$K$5,0),0)</f>
        <v>0</v>
      </c>
      <c r="BX111" s="127">
        <f>IF(Calculation!$N$5='Reference Data'!$BX$2,'Scaling Calculation'!D114,0)</f>
        <v>0</v>
      </c>
      <c r="BY111" s="3">
        <f>IF(Calculation!$N$5='Reference Data'!$BY$2,'Scaling Calculation'!H114,0)</f>
        <v>0</v>
      </c>
      <c r="BZ111" s="22">
        <f>IF(Calculation!$N$6="Yes",SUM('Reference Data'!BX111:BY111),0)</f>
        <v>0</v>
      </c>
      <c r="CA111" s="25"/>
      <c r="CB111" s="25"/>
      <c r="CC111" s="25"/>
      <c r="CD111" s="25"/>
      <c r="CE111" s="25"/>
      <c r="CF111" s="25"/>
      <c r="CG111" s="25"/>
      <c r="CH111" s="25"/>
      <c r="CI111" s="25"/>
      <c r="CJ111" s="25"/>
      <c r="CK111" s="25"/>
      <c r="CL111" s="25"/>
      <c r="CM111" s="25"/>
      <c r="CN111" s="25"/>
      <c r="CO111" s="25"/>
      <c r="CP111" s="25"/>
      <c r="CQ111" s="25" t="e">
        <f>IF(Calculation!#REF!='Reference Data'!CQ$2,Data!G111,0)</f>
        <v>#REF!</v>
      </c>
      <c r="CR111" s="25" t="e">
        <f>IF(Calculation!#REF!='Reference Data'!CR$2,Data!H111,0)</f>
        <v>#REF!</v>
      </c>
      <c r="CS111" s="25" t="e">
        <f>IF(Calculation!#REF!='Reference Data'!CS$2,Data!I111,0)</f>
        <v>#REF!</v>
      </c>
      <c r="CT111" s="25" t="e">
        <f>IF(Calculation!#REF!='Reference Data'!CT$2,Data!J111,0)</f>
        <v>#REF!</v>
      </c>
      <c r="CU111" s="25" t="e">
        <f>IF(Calculation!#REF!='Reference Data'!CU$2,Data!K111,0)</f>
        <v>#REF!</v>
      </c>
      <c r="CV111" s="25" t="e">
        <f>IF(Calculation!#REF!='Reference Data'!CV$2,Data!L111,0)</f>
        <v>#REF!</v>
      </c>
      <c r="CW111" s="25" t="e">
        <f>IF(Calculation!#REF!='Reference Data'!CW$2,Data!M111,0)</f>
        <v>#REF!</v>
      </c>
      <c r="CX111" s="25" t="e">
        <f>IF(Calculation!#REF!='Reference Data'!CX$2,Data!N111,0)</f>
        <v>#REF!</v>
      </c>
      <c r="CY111" s="25" t="e">
        <f>IF(Calculation!#REF!='Reference Data'!CY$2,Data!O111,0)</f>
        <v>#REF!</v>
      </c>
      <c r="CZ111" s="25" t="e">
        <f>IF(Calculation!#REF!='Reference Data'!CZ$2,Data!P111,0)</f>
        <v>#REF!</v>
      </c>
      <c r="DA111" s="25" t="e">
        <f>IF(Calculation!#REF!='Reference Data'!DA$2,Data!Q111,0)</f>
        <v>#REF!</v>
      </c>
      <c r="DB111" s="25" t="e">
        <f>IF(Calculation!#REF!='Reference Data'!DB$2,Data!R111,0)</f>
        <v>#REF!</v>
      </c>
      <c r="DC111" s="25" t="e">
        <f>IF(Calculation!#REF!='Reference Data'!DC$2,Data!S111,0)</f>
        <v>#REF!</v>
      </c>
      <c r="DD111" s="25" t="e">
        <f>IF(Calculation!#REF!='Reference Data'!DD$2,Data!T111,0)</f>
        <v>#REF!</v>
      </c>
      <c r="DE111" s="25" t="e">
        <f>IF(Calculation!#REF!='Reference Data'!DE$2,Data!U111,0)</f>
        <v>#REF!</v>
      </c>
      <c r="DF111" s="30" t="e">
        <f t="shared" si="16"/>
        <v>#REF!</v>
      </c>
    </row>
    <row r="112" spans="1:110" ht="15">
      <c r="A112" s="15">
        <v>10370</v>
      </c>
      <c r="B112" s="48" t="s">
        <v>119</v>
      </c>
      <c r="C112" s="24">
        <f>IF(Calculation!$C$6='Reference Data'!C$2,Data!G112,0)</f>
        <v>0</v>
      </c>
      <c r="D112" s="25">
        <f>IF(Calculation!$C$6='Reference Data'!D$2,Data!H112,0)</f>
        <v>0</v>
      </c>
      <c r="E112" s="25">
        <f>IF(Calculation!$C$6='Reference Data'!E$2,Data!I112,0)</f>
        <v>541.7216505707763</v>
      </c>
      <c r="F112" s="25">
        <f>IF(Calculation!$C$6='Reference Data'!F$2,Data!J112,0)</f>
        <v>0</v>
      </c>
      <c r="G112" s="25">
        <f>IF(Calculation!$C$6='Reference Data'!G$2,Data!K112,0)</f>
        <v>0</v>
      </c>
      <c r="H112" s="25">
        <f>IF(Calculation!$C$6='Reference Data'!H$2,Data!L112,0)</f>
        <v>0</v>
      </c>
      <c r="I112" s="25">
        <f>IF(Calculation!$C$6='Reference Data'!I$2,Data!M112,0)</f>
        <v>0</v>
      </c>
      <c r="J112" s="25">
        <f>IF(Calculation!$C$6='Reference Data'!J$2,Data!N112,0)</f>
        <v>0</v>
      </c>
      <c r="K112" s="25">
        <f>IF(Calculation!$C$6='Reference Data'!K$2,Data!O112,0)</f>
        <v>0</v>
      </c>
      <c r="L112" s="25">
        <f>IF(Calculation!$C$6='Reference Data'!L$2,Data!P112,0)</f>
        <v>0</v>
      </c>
      <c r="M112" s="25">
        <f>IF(Calculation!$C$6='Reference Data'!M$2,Data!Q112,0)</f>
        <v>0</v>
      </c>
      <c r="N112" s="25">
        <f>IF(Calculation!$C$6='Reference Data'!N$2,Data!R112,0)</f>
        <v>0</v>
      </c>
      <c r="O112" s="25">
        <f>IF(Calculation!$C$6='Reference Data'!O$2,Data!S112,0)</f>
        <v>0</v>
      </c>
      <c r="P112" s="25">
        <f>IF(Calculation!$C$6='Reference Data'!P$2,Data!T112,0)</f>
        <v>0</v>
      </c>
      <c r="Q112" s="25">
        <f>IF(Calculation!$C$6='Reference Data'!Q$2,Data!U112,0)</f>
        <v>0</v>
      </c>
      <c r="R112" s="30">
        <f t="shared" si="10"/>
        <v>541.7216505707763</v>
      </c>
      <c r="S112" s="31">
        <f>IF(S$2=Calculation!$D$6,Data!V112,0)</f>
        <v>0</v>
      </c>
      <c r="T112" s="6">
        <f>IF(T$2=Calculation!$D$6,Data!W112,0)</f>
        <v>0</v>
      </c>
      <c r="U112" s="6">
        <f>IF(U$2=Calculation!$D$6,Data!X112,0)</f>
        <v>0</v>
      </c>
      <c r="V112" s="6">
        <f>IF(V$2=Calculation!$D$6,Data!Y112,0)</f>
        <v>0</v>
      </c>
      <c r="W112" s="6">
        <f>IF(W$2=Calculation!$D$6,Data!Z112,0)</f>
        <v>0</v>
      </c>
      <c r="X112" s="6">
        <f>IF(X$2=Calculation!$D$6,Data!AA112,0)</f>
        <v>0</v>
      </c>
      <c r="Y112" s="6">
        <f>IF(Y$2=Calculation!$D$6,Data!AB112,0)</f>
        <v>0</v>
      </c>
      <c r="Z112" s="6">
        <f>IF(Z$2=Calculation!$D$6,Data!AC112,0)</f>
        <v>0</v>
      </c>
      <c r="AA112" s="6">
        <f>IF(AA$2=Calculation!$D$6,Data!AD112,0)</f>
        <v>0</v>
      </c>
      <c r="AB112" s="6">
        <f>IF(AB$2=Calculation!$D$6,Data!AE112,0)</f>
        <v>0</v>
      </c>
      <c r="AC112" s="6">
        <f>IF(AC$2=Calculation!$D$6,Data!AF112,0)</f>
        <v>0</v>
      </c>
      <c r="AD112" s="6">
        <f>IF(AD$2=Calculation!$D$6,Data!AG112,0)</f>
        <v>0</v>
      </c>
      <c r="AE112" s="6">
        <f>IF(AE$2=Calculation!$D$6,Data!AH112,0)</f>
        <v>0</v>
      </c>
      <c r="AF112" s="6">
        <f>IF(AF$2=Calculation!$D$6,Data!AI112,0)</f>
        <v>0</v>
      </c>
      <c r="AG112" s="8">
        <f t="shared" si="11"/>
        <v>0</v>
      </c>
      <c r="AH112" s="31">
        <f>IF(AH$2=Calculation!$E$6,0,0)</f>
        <v>0</v>
      </c>
      <c r="AI112" s="6">
        <f>IF(AI$2=Calculation!$E$6,Data!AJ112,0)</f>
        <v>0</v>
      </c>
      <c r="AJ112" s="6">
        <f>IF(AJ$2=Calculation!$E$6,Data!AK112,0)</f>
        <v>178.42568493150685</v>
      </c>
      <c r="AK112" s="6">
        <f>IF(AK$2=Calculation!$E$6,Data!AL112,0)</f>
        <v>0</v>
      </c>
      <c r="AL112" s="6">
        <f>IF(AL$2=Calculation!$E$6,Data!AM112,0)</f>
        <v>0</v>
      </c>
      <c r="AM112" s="6">
        <f>IF(AM$2=Calculation!$E$6,Data!AN112,0)</f>
        <v>0</v>
      </c>
      <c r="AN112" s="6">
        <f>IF(AN$2=Calculation!$E$6,Data!AO112,0)</f>
        <v>0</v>
      </c>
      <c r="AO112" s="6">
        <f>IF(AO$2=Calculation!$E$6,Data!AP112,0)</f>
        <v>0</v>
      </c>
      <c r="AP112" s="8">
        <f t="shared" si="12"/>
        <v>178.42568493150685</v>
      </c>
      <c r="AQ112" s="31">
        <f>IF(AQ$2=Calculation!$F$6,0,0)</f>
        <v>0</v>
      </c>
      <c r="AR112" s="6">
        <f>IF(AR$2=Calculation!$F$6,Data!AQ112,0)</f>
        <v>0</v>
      </c>
      <c r="AS112" s="6">
        <f>IF(AS$2=Calculation!$F$6,Data!AR112,0)</f>
        <v>0</v>
      </c>
      <c r="AT112" s="6">
        <f>IF(AT$2=Calculation!$F$6,Data!AS112,0)</f>
        <v>0</v>
      </c>
      <c r="AU112" s="6">
        <f>IF(AU$2=Calculation!$F$6,Data!AT112,0)</f>
        <v>0</v>
      </c>
      <c r="AV112" s="6">
        <f>IF(AV$2=Calculation!$F$6,Data!AU112,0)</f>
        <v>0</v>
      </c>
      <c r="AW112" s="6">
        <f>IF(AW$2=Calculation!$F$6,Data!AV112,0)</f>
        <v>0</v>
      </c>
      <c r="AX112" s="6">
        <f>IF(AX$2=Calculation!$F$6,Data!AW112,0)</f>
        <v>0</v>
      </c>
      <c r="AY112" s="8">
        <f t="shared" si="13"/>
        <v>0</v>
      </c>
      <c r="AZ112" s="31">
        <f>IF(AZ$2=Calculation!$G$6,0,0)</f>
        <v>0</v>
      </c>
      <c r="BA112" s="6">
        <f>IF(BA$2=Calculation!$G$6,Data!AX112,0)</f>
        <v>0</v>
      </c>
      <c r="BB112" s="6">
        <f>IF(BB$2=Calculation!$G$6,Data!AY112,0)</f>
        <v>29.188584474885843</v>
      </c>
      <c r="BC112" s="6">
        <f>IF(BC$2=Calculation!$G$6,Data!AZ112,0)</f>
        <v>0</v>
      </c>
      <c r="BD112" s="6">
        <f>IF(BD$2=Calculation!$G$6,Data!BA112,0)</f>
        <v>0</v>
      </c>
      <c r="BE112" s="6">
        <f>IF(BE$2=Calculation!$G$6,Data!BB112,0)</f>
        <v>0</v>
      </c>
      <c r="BF112" s="6">
        <f>IF(BF$2=Calculation!$G$6,Data!BC112,0)</f>
        <v>0</v>
      </c>
      <c r="BG112" s="6">
        <f>IF(BG$2=Calculation!$G$6,Data!BD112,0)</f>
        <v>0</v>
      </c>
      <c r="BH112" s="8">
        <f t="shared" si="14"/>
        <v>29.188584474885843</v>
      </c>
      <c r="BI112" s="119">
        <f>IF(Calculation!$H$6="Yes",Data!BE112,0)</f>
        <v>0</v>
      </c>
      <c r="BJ112" s="31">
        <f>IF(BJ$2=Calculation!$L$4,0,0)</f>
        <v>0</v>
      </c>
      <c r="BK112" s="6">
        <f>IF(BK$2=Calculation!$L$4,Data!BV112,0)</f>
        <v>0</v>
      </c>
      <c r="BL112" s="6">
        <f>IF(BL$2=Calculation!$L$4,Data!BW112,0)</f>
        <v>36.0185</v>
      </c>
      <c r="BM112" s="6">
        <f>IF(BM$2=Calculation!$L$4,Data!BX112,0)</f>
        <v>0</v>
      </c>
      <c r="BN112" s="6">
        <f>IF(BN$2=Calculation!$L$4,Data!BY112,0)</f>
        <v>0</v>
      </c>
      <c r="BO112" s="22">
        <f t="shared" si="15"/>
        <v>36.0185</v>
      </c>
      <c r="BP112" s="25">
        <f>IF(Calculation!$J$6='Reference Data'!BP$2,Data!C112,0)</f>
        <v>0</v>
      </c>
      <c r="BQ112" s="25">
        <f>IF(Calculation!$J$6='Reference Data'!BQ$2,Data!D112,0)</f>
        <v>0</v>
      </c>
      <c r="BR112" s="25">
        <f>IF(Calculation!$J$6='Reference Data'!BR$2,Data!E112,0)</f>
        <v>0</v>
      </c>
      <c r="BS112" s="25">
        <f>IF(Calculation!$J$6='Reference Data'!BS$2,Data!F112,0)</f>
        <v>402.39</v>
      </c>
      <c r="BT112" s="121">
        <f t="shared" si="17"/>
        <v>402.39</v>
      </c>
      <c r="BU112" s="124">
        <f>IF(Calculation!$L$6="Yes",'Reference Data'!BO112*Calculation!$L$5,0)</f>
        <v>18.00925</v>
      </c>
      <c r="BV112" s="124">
        <f>IF(Calculation!$M$6="Yes",IF((Calculation!I116-'Reference Data'!BT112)&gt;0,(Calculation!I116-'Reference Data'!BT112)*Calculation!$M$5,0),0)</f>
        <v>0</v>
      </c>
      <c r="BW112" s="97">
        <f>IF(Calculation!$K$6="Yes",IF((Calculation!I116)&lt;Calculation!J116,(Calculation!I116-Calculation!J116)*Calculation!$K$5,0),0)</f>
        <v>-68.28261883561635</v>
      </c>
      <c r="BX112" s="127">
        <f>IF(Calculation!$N$5='Reference Data'!$BX$2,'Scaling Calculation'!D115,0)</f>
        <v>0</v>
      </c>
      <c r="BY112" s="3">
        <f>IF(Calculation!$N$5='Reference Data'!$BY$2,'Scaling Calculation'!H115,0)</f>
        <v>0</v>
      </c>
      <c r="BZ112" s="22">
        <f>IF(Calculation!$N$6="Yes",SUM('Reference Data'!BX112:BY112),0)</f>
        <v>0</v>
      </c>
      <c r="CA112" s="25"/>
      <c r="CB112" s="25"/>
      <c r="CC112" s="25"/>
      <c r="CD112" s="25"/>
      <c r="CE112" s="25"/>
      <c r="CF112" s="25"/>
      <c r="CG112" s="25"/>
      <c r="CH112" s="25"/>
      <c r="CI112" s="25"/>
      <c r="CJ112" s="25"/>
      <c r="CK112" s="25"/>
      <c r="CL112" s="25"/>
      <c r="CM112" s="25"/>
      <c r="CN112" s="25"/>
      <c r="CO112" s="25"/>
      <c r="CP112" s="25"/>
      <c r="CQ112" s="25" t="e">
        <f>IF(Calculation!#REF!='Reference Data'!CQ$2,Data!G112,0)</f>
        <v>#REF!</v>
      </c>
      <c r="CR112" s="25" t="e">
        <f>IF(Calculation!#REF!='Reference Data'!CR$2,Data!H112,0)</f>
        <v>#REF!</v>
      </c>
      <c r="CS112" s="25" t="e">
        <f>IF(Calculation!#REF!='Reference Data'!CS$2,Data!I112,0)</f>
        <v>#REF!</v>
      </c>
      <c r="CT112" s="25" t="e">
        <f>IF(Calculation!#REF!='Reference Data'!CT$2,Data!J112,0)</f>
        <v>#REF!</v>
      </c>
      <c r="CU112" s="25" t="e">
        <f>IF(Calculation!#REF!='Reference Data'!CU$2,Data!K112,0)</f>
        <v>#REF!</v>
      </c>
      <c r="CV112" s="25" t="e">
        <f>IF(Calculation!#REF!='Reference Data'!CV$2,Data!L112,0)</f>
        <v>#REF!</v>
      </c>
      <c r="CW112" s="25" t="e">
        <f>IF(Calculation!#REF!='Reference Data'!CW$2,Data!M112,0)</f>
        <v>#REF!</v>
      </c>
      <c r="CX112" s="25" t="e">
        <f>IF(Calculation!#REF!='Reference Data'!CX$2,Data!N112,0)</f>
        <v>#REF!</v>
      </c>
      <c r="CY112" s="25" t="e">
        <f>IF(Calculation!#REF!='Reference Data'!CY$2,Data!O112,0)</f>
        <v>#REF!</v>
      </c>
      <c r="CZ112" s="25" t="e">
        <f>IF(Calculation!#REF!='Reference Data'!CZ$2,Data!P112,0)</f>
        <v>#REF!</v>
      </c>
      <c r="DA112" s="25" t="e">
        <f>IF(Calculation!#REF!='Reference Data'!DA$2,Data!Q112,0)</f>
        <v>#REF!</v>
      </c>
      <c r="DB112" s="25" t="e">
        <f>IF(Calculation!#REF!='Reference Data'!DB$2,Data!R112,0)</f>
        <v>#REF!</v>
      </c>
      <c r="DC112" s="25" t="e">
        <f>IF(Calculation!#REF!='Reference Data'!DC$2,Data!S112,0)</f>
        <v>#REF!</v>
      </c>
      <c r="DD112" s="25" t="e">
        <f>IF(Calculation!#REF!='Reference Data'!DD$2,Data!T112,0)</f>
        <v>#REF!</v>
      </c>
      <c r="DE112" s="25" t="e">
        <f>IF(Calculation!#REF!='Reference Data'!DE$2,Data!U112,0)</f>
        <v>#REF!</v>
      </c>
      <c r="DF112" s="30" t="e">
        <f t="shared" si="16"/>
        <v>#REF!</v>
      </c>
    </row>
    <row r="113" spans="1:110" ht="15">
      <c r="A113" s="15">
        <v>10371</v>
      </c>
      <c r="B113" s="48" t="s">
        <v>120</v>
      </c>
      <c r="C113" s="24">
        <f>IF(Calculation!$C$6='Reference Data'!C$2,Data!G113,0)</f>
        <v>0</v>
      </c>
      <c r="D113" s="25">
        <f>IF(Calculation!$C$6='Reference Data'!D$2,Data!H113,0)</f>
        <v>0</v>
      </c>
      <c r="E113" s="25">
        <f>IF(Calculation!$C$6='Reference Data'!E$2,Data!I113,0)</f>
        <v>11.271588356164383</v>
      </c>
      <c r="F113" s="25">
        <f>IF(Calculation!$C$6='Reference Data'!F$2,Data!J113,0)</f>
        <v>0</v>
      </c>
      <c r="G113" s="25">
        <f>IF(Calculation!$C$6='Reference Data'!G$2,Data!K113,0)</f>
        <v>0</v>
      </c>
      <c r="H113" s="25">
        <f>IF(Calculation!$C$6='Reference Data'!H$2,Data!L113,0)</f>
        <v>0</v>
      </c>
      <c r="I113" s="25">
        <f>IF(Calculation!$C$6='Reference Data'!I$2,Data!M113,0)</f>
        <v>0</v>
      </c>
      <c r="J113" s="25">
        <f>IF(Calculation!$C$6='Reference Data'!J$2,Data!N113,0)</f>
        <v>0</v>
      </c>
      <c r="K113" s="25">
        <f>IF(Calculation!$C$6='Reference Data'!K$2,Data!O113,0)</f>
        <v>0</v>
      </c>
      <c r="L113" s="25">
        <f>IF(Calculation!$C$6='Reference Data'!L$2,Data!P113,0)</f>
        <v>0</v>
      </c>
      <c r="M113" s="25">
        <f>IF(Calculation!$C$6='Reference Data'!M$2,Data!Q113,0)</f>
        <v>0</v>
      </c>
      <c r="N113" s="25">
        <f>IF(Calculation!$C$6='Reference Data'!N$2,Data!R113,0)</f>
        <v>0</v>
      </c>
      <c r="O113" s="25">
        <f>IF(Calculation!$C$6='Reference Data'!O$2,Data!S113,0)</f>
        <v>0</v>
      </c>
      <c r="P113" s="25">
        <f>IF(Calculation!$C$6='Reference Data'!P$2,Data!T113,0)</f>
        <v>0</v>
      </c>
      <c r="Q113" s="25">
        <f>IF(Calculation!$C$6='Reference Data'!Q$2,Data!U113,0)</f>
        <v>0</v>
      </c>
      <c r="R113" s="30">
        <f t="shared" si="10"/>
        <v>11.271588356164383</v>
      </c>
      <c r="S113" s="31">
        <f>IF(S$2=Calculation!$D$6,Data!V113,0)</f>
        <v>0</v>
      </c>
      <c r="T113" s="6">
        <f>IF(T$2=Calculation!$D$6,Data!W113,0)</f>
        <v>0</v>
      </c>
      <c r="U113" s="6">
        <f>IF(U$2=Calculation!$D$6,Data!X113,0)</f>
        <v>0</v>
      </c>
      <c r="V113" s="6">
        <f>IF(V$2=Calculation!$D$6,Data!Y113,0)</f>
        <v>0</v>
      </c>
      <c r="W113" s="6">
        <f>IF(W$2=Calculation!$D$6,Data!Z113,0)</f>
        <v>0</v>
      </c>
      <c r="X113" s="6">
        <f>IF(X$2=Calculation!$D$6,Data!AA113,0)</f>
        <v>0</v>
      </c>
      <c r="Y113" s="6">
        <f>IF(Y$2=Calculation!$D$6,Data!AB113,0)</f>
        <v>0</v>
      </c>
      <c r="Z113" s="6">
        <f>IF(Z$2=Calculation!$D$6,Data!AC113,0)</f>
        <v>0</v>
      </c>
      <c r="AA113" s="6">
        <f>IF(AA$2=Calculation!$D$6,Data!AD113,0)</f>
        <v>0</v>
      </c>
      <c r="AB113" s="6">
        <f>IF(AB$2=Calculation!$D$6,Data!AE113,0)</f>
        <v>0</v>
      </c>
      <c r="AC113" s="6">
        <f>IF(AC$2=Calculation!$D$6,Data!AF113,0)</f>
        <v>0</v>
      </c>
      <c r="AD113" s="6">
        <f>IF(AD$2=Calculation!$D$6,Data!AG113,0)</f>
        <v>0</v>
      </c>
      <c r="AE113" s="6">
        <f>IF(AE$2=Calculation!$D$6,Data!AH113,0)</f>
        <v>0</v>
      </c>
      <c r="AF113" s="6">
        <f>IF(AF$2=Calculation!$D$6,Data!AI113,0)</f>
        <v>0</v>
      </c>
      <c r="AG113" s="8">
        <f t="shared" si="11"/>
        <v>0</v>
      </c>
      <c r="AH113" s="31">
        <f>IF(AH$2=Calculation!$E$6,0,0)</f>
        <v>0</v>
      </c>
      <c r="AI113" s="6">
        <f>IF(AI$2=Calculation!$E$6,Data!AJ113,0)</f>
        <v>0</v>
      </c>
      <c r="AJ113" s="6">
        <f>IF(AJ$2=Calculation!$E$6,Data!AK113,0)</f>
        <v>0</v>
      </c>
      <c r="AK113" s="6">
        <f>IF(AK$2=Calculation!$E$6,Data!AL113,0)</f>
        <v>0</v>
      </c>
      <c r="AL113" s="6">
        <f>IF(AL$2=Calculation!$E$6,Data!AM113,0)</f>
        <v>0</v>
      </c>
      <c r="AM113" s="6">
        <f>IF(AM$2=Calculation!$E$6,Data!AN113,0)</f>
        <v>0</v>
      </c>
      <c r="AN113" s="6">
        <f>IF(AN$2=Calculation!$E$6,Data!AO113,0)</f>
        <v>0</v>
      </c>
      <c r="AO113" s="6">
        <f>IF(AO$2=Calculation!$E$6,Data!AP113,0)</f>
        <v>0</v>
      </c>
      <c r="AP113" s="8">
        <f t="shared" si="12"/>
        <v>0</v>
      </c>
      <c r="AQ113" s="31">
        <f>IF(AQ$2=Calculation!$F$6,0,0)</f>
        <v>0</v>
      </c>
      <c r="AR113" s="6">
        <f>IF(AR$2=Calculation!$F$6,Data!AQ113,0)</f>
        <v>0</v>
      </c>
      <c r="AS113" s="6">
        <f>IF(AS$2=Calculation!$F$6,Data!AR113,0)</f>
        <v>0</v>
      </c>
      <c r="AT113" s="6">
        <f>IF(AT$2=Calculation!$F$6,Data!AS113,0)</f>
        <v>0</v>
      </c>
      <c r="AU113" s="6">
        <f>IF(AU$2=Calculation!$F$6,Data!AT113,0)</f>
        <v>0</v>
      </c>
      <c r="AV113" s="6">
        <f>IF(AV$2=Calculation!$F$6,Data!AU113,0)</f>
        <v>0</v>
      </c>
      <c r="AW113" s="6">
        <f>IF(AW$2=Calculation!$F$6,Data!AV113,0)</f>
        <v>0</v>
      </c>
      <c r="AX113" s="6">
        <f>IF(AX$2=Calculation!$F$6,Data!AW113,0)</f>
        <v>0</v>
      </c>
      <c r="AY113" s="8">
        <f t="shared" si="13"/>
        <v>0</v>
      </c>
      <c r="AZ113" s="31">
        <f>IF(AZ$2=Calculation!$G$6,0,0)</f>
        <v>0</v>
      </c>
      <c r="BA113" s="6">
        <f>IF(BA$2=Calculation!$G$6,Data!AX113,0)</f>
        <v>0</v>
      </c>
      <c r="BB113" s="6">
        <f>IF(BB$2=Calculation!$G$6,Data!AY113,0)</f>
        <v>0</v>
      </c>
      <c r="BC113" s="6">
        <f>IF(BC$2=Calculation!$G$6,Data!AZ113,0)</f>
        <v>0</v>
      </c>
      <c r="BD113" s="6">
        <f>IF(BD$2=Calculation!$G$6,Data!BA113,0)</f>
        <v>0</v>
      </c>
      <c r="BE113" s="6">
        <f>IF(BE$2=Calculation!$G$6,Data!BB113,0)</f>
        <v>0</v>
      </c>
      <c r="BF113" s="6">
        <f>IF(BF$2=Calculation!$G$6,Data!BC113,0)</f>
        <v>0</v>
      </c>
      <c r="BG113" s="6">
        <f>IF(BG$2=Calculation!$G$6,Data!BD113,0)</f>
        <v>0</v>
      </c>
      <c r="BH113" s="8">
        <f t="shared" si="14"/>
        <v>0</v>
      </c>
      <c r="BI113" s="119">
        <f>IF(Calculation!$H$6="Yes",Data!BE113,0)</f>
        <v>0</v>
      </c>
      <c r="BJ113" s="31">
        <f>IF(BJ$2=Calculation!$L$4,0,0)</f>
        <v>0</v>
      </c>
      <c r="BK113" s="6">
        <f>IF(BK$2=Calculation!$L$4,Data!BV113,0)</f>
        <v>0</v>
      </c>
      <c r="BL113" s="6">
        <f>IF(BL$2=Calculation!$L$4,Data!BW113,0)</f>
        <v>0</v>
      </c>
      <c r="BM113" s="6">
        <f>IF(BM$2=Calculation!$L$4,Data!BX113,0)</f>
        <v>0</v>
      </c>
      <c r="BN113" s="6">
        <f>IF(BN$2=Calculation!$L$4,Data!BY113,0)</f>
        <v>0</v>
      </c>
      <c r="BO113" s="22">
        <f t="shared" si="15"/>
        <v>0</v>
      </c>
      <c r="BP113" s="25">
        <f>IF(Calculation!$J$6='Reference Data'!BP$2,Data!C113,0)</f>
        <v>0</v>
      </c>
      <c r="BQ113" s="25">
        <f>IF(Calculation!$J$6='Reference Data'!BQ$2,Data!D113,0)</f>
        <v>0</v>
      </c>
      <c r="BR113" s="25">
        <f>IF(Calculation!$J$6='Reference Data'!BR$2,Data!E113,0)</f>
        <v>0</v>
      </c>
      <c r="BS113" s="25">
        <f>IF(Calculation!$J$6='Reference Data'!BS$2,Data!F113,0)</f>
        <v>11.032</v>
      </c>
      <c r="BT113" s="121">
        <f t="shared" si="17"/>
        <v>11.032</v>
      </c>
      <c r="BU113" s="124">
        <f>IF(Calculation!$L$6="Yes",'Reference Data'!BO113*Calculation!$L$5,0)</f>
        <v>0</v>
      </c>
      <c r="BV113" s="124">
        <f>IF(Calculation!$M$6="Yes",IF((Calculation!I117-'Reference Data'!BT113)&gt;0,(Calculation!I117-'Reference Data'!BT113)*Calculation!$M$5,0),0)</f>
        <v>0.0598970890410957</v>
      </c>
      <c r="BW113" s="97">
        <f>IF(Calculation!$K$6="Yes",IF((Calculation!I117)&lt;Calculation!J117,(Calculation!I117-Calculation!J117)*Calculation!$K$5,0),0)</f>
        <v>0</v>
      </c>
      <c r="BX113" s="127">
        <f>IF(Calculation!$N$5='Reference Data'!$BX$2,'Scaling Calculation'!D116,0)</f>
        <v>0</v>
      </c>
      <c r="BY113" s="3">
        <f>IF(Calculation!$N$5='Reference Data'!$BY$2,'Scaling Calculation'!H116,0)</f>
        <v>0</v>
      </c>
      <c r="BZ113" s="22">
        <f>IF(Calculation!$N$6="Yes",SUM('Reference Data'!BX113:BY113),0)</f>
        <v>0</v>
      </c>
      <c r="CA113" s="25"/>
      <c r="CB113" s="25"/>
      <c r="CC113" s="25"/>
      <c r="CD113" s="25"/>
      <c r="CE113" s="25"/>
      <c r="CF113" s="25"/>
      <c r="CG113" s="25"/>
      <c r="CH113" s="25"/>
      <c r="CI113" s="25"/>
      <c r="CJ113" s="25"/>
      <c r="CK113" s="25"/>
      <c r="CL113" s="25"/>
      <c r="CM113" s="25"/>
      <c r="CN113" s="25"/>
      <c r="CO113" s="25"/>
      <c r="CP113" s="25"/>
      <c r="CQ113" s="25" t="e">
        <f>IF(Calculation!#REF!='Reference Data'!CQ$2,Data!G113,0)</f>
        <v>#REF!</v>
      </c>
      <c r="CR113" s="25" t="e">
        <f>IF(Calculation!#REF!='Reference Data'!CR$2,Data!H113,0)</f>
        <v>#REF!</v>
      </c>
      <c r="CS113" s="25" t="e">
        <f>IF(Calculation!#REF!='Reference Data'!CS$2,Data!I113,0)</f>
        <v>#REF!</v>
      </c>
      <c r="CT113" s="25" t="e">
        <f>IF(Calculation!#REF!='Reference Data'!CT$2,Data!J113,0)</f>
        <v>#REF!</v>
      </c>
      <c r="CU113" s="25" t="e">
        <f>IF(Calculation!#REF!='Reference Data'!CU$2,Data!K113,0)</f>
        <v>#REF!</v>
      </c>
      <c r="CV113" s="25" t="e">
        <f>IF(Calculation!#REF!='Reference Data'!CV$2,Data!L113,0)</f>
        <v>#REF!</v>
      </c>
      <c r="CW113" s="25" t="e">
        <f>IF(Calculation!#REF!='Reference Data'!CW$2,Data!M113,0)</f>
        <v>#REF!</v>
      </c>
      <c r="CX113" s="25" t="e">
        <f>IF(Calculation!#REF!='Reference Data'!CX$2,Data!N113,0)</f>
        <v>#REF!</v>
      </c>
      <c r="CY113" s="25" t="e">
        <f>IF(Calculation!#REF!='Reference Data'!CY$2,Data!O113,0)</f>
        <v>#REF!</v>
      </c>
      <c r="CZ113" s="25" t="e">
        <f>IF(Calculation!#REF!='Reference Data'!CZ$2,Data!P113,0)</f>
        <v>#REF!</v>
      </c>
      <c r="DA113" s="25" t="e">
        <f>IF(Calculation!#REF!='Reference Data'!DA$2,Data!Q113,0)</f>
        <v>#REF!</v>
      </c>
      <c r="DB113" s="25" t="e">
        <f>IF(Calculation!#REF!='Reference Data'!DB$2,Data!R113,0)</f>
        <v>#REF!</v>
      </c>
      <c r="DC113" s="25" t="e">
        <f>IF(Calculation!#REF!='Reference Data'!DC$2,Data!S113,0)</f>
        <v>#REF!</v>
      </c>
      <c r="DD113" s="25" t="e">
        <f>IF(Calculation!#REF!='Reference Data'!DD$2,Data!T113,0)</f>
        <v>#REF!</v>
      </c>
      <c r="DE113" s="25" t="e">
        <f>IF(Calculation!#REF!='Reference Data'!DE$2,Data!U113,0)</f>
        <v>#REF!</v>
      </c>
      <c r="DF113" s="30" t="e">
        <f t="shared" si="16"/>
        <v>#REF!</v>
      </c>
    </row>
    <row r="114" spans="1:110" ht="15">
      <c r="A114" s="15">
        <v>10376</v>
      </c>
      <c r="B114" s="48" t="s">
        <v>121</v>
      </c>
      <c r="C114" s="24">
        <f>IF(Calculation!$C$6='Reference Data'!C$2,Data!G114,0)</f>
        <v>0</v>
      </c>
      <c r="D114" s="25">
        <f>IF(Calculation!$C$6='Reference Data'!D$2,Data!H114,0)</f>
        <v>0</v>
      </c>
      <c r="E114" s="25">
        <f>IF(Calculation!$C$6='Reference Data'!E$2,Data!I114,0)</f>
        <v>55.93861027397261</v>
      </c>
      <c r="F114" s="25">
        <f>IF(Calculation!$C$6='Reference Data'!F$2,Data!J114,0)</f>
        <v>0</v>
      </c>
      <c r="G114" s="25">
        <f>IF(Calculation!$C$6='Reference Data'!G$2,Data!K114,0)</f>
        <v>0</v>
      </c>
      <c r="H114" s="25">
        <f>IF(Calculation!$C$6='Reference Data'!H$2,Data!L114,0)</f>
        <v>0</v>
      </c>
      <c r="I114" s="25">
        <f>IF(Calculation!$C$6='Reference Data'!I$2,Data!M114,0)</f>
        <v>0</v>
      </c>
      <c r="J114" s="25">
        <f>IF(Calculation!$C$6='Reference Data'!J$2,Data!N114,0)</f>
        <v>0</v>
      </c>
      <c r="K114" s="25">
        <f>IF(Calculation!$C$6='Reference Data'!K$2,Data!O114,0)</f>
        <v>0</v>
      </c>
      <c r="L114" s="25">
        <f>IF(Calculation!$C$6='Reference Data'!L$2,Data!P114,0)</f>
        <v>0</v>
      </c>
      <c r="M114" s="25">
        <f>IF(Calculation!$C$6='Reference Data'!M$2,Data!Q114,0)</f>
        <v>0</v>
      </c>
      <c r="N114" s="25">
        <f>IF(Calculation!$C$6='Reference Data'!N$2,Data!R114,0)</f>
        <v>0</v>
      </c>
      <c r="O114" s="25">
        <f>IF(Calculation!$C$6='Reference Data'!O$2,Data!S114,0)</f>
        <v>0</v>
      </c>
      <c r="P114" s="25">
        <f>IF(Calculation!$C$6='Reference Data'!P$2,Data!T114,0)</f>
        <v>0</v>
      </c>
      <c r="Q114" s="25">
        <f>IF(Calculation!$C$6='Reference Data'!Q$2,Data!U114,0)</f>
        <v>0</v>
      </c>
      <c r="R114" s="30">
        <f t="shared" si="10"/>
        <v>55.93861027397261</v>
      </c>
      <c r="S114" s="31">
        <f>IF(S$2=Calculation!$D$6,Data!V114,0)</f>
        <v>0</v>
      </c>
      <c r="T114" s="6">
        <f>IF(T$2=Calculation!$D$6,Data!W114,0)</f>
        <v>0</v>
      </c>
      <c r="U114" s="6">
        <f>IF(U$2=Calculation!$D$6,Data!X114,0)</f>
        <v>0</v>
      </c>
      <c r="V114" s="6">
        <f>IF(V$2=Calculation!$D$6,Data!Y114,0)</f>
        <v>0</v>
      </c>
      <c r="W114" s="6">
        <f>IF(W$2=Calculation!$D$6,Data!Z114,0)</f>
        <v>0</v>
      </c>
      <c r="X114" s="6">
        <f>IF(X$2=Calculation!$D$6,Data!AA114,0)</f>
        <v>0</v>
      </c>
      <c r="Y114" s="6">
        <f>IF(Y$2=Calculation!$D$6,Data!AB114,0)</f>
        <v>0</v>
      </c>
      <c r="Z114" s="6">
        <f>IF(Z$2=Calculation!$D$6,Data!AC114,0)</f>
        <v>0</v>
      </c>
      <c r="AA114" s="6">
        <f>IF(AA$2=Calculation!$D$6,Data!AD114,0)</f>
        <v>0</v>
      </c>
      <c r="AB114" s="6">
        <f>IF(AB$2=Calculation!$D$6,Data!AE114,0)</f>
        <v>0</v>
      </c>
      <c r="AC114" s="6">
        <f>IF(AC$2=Calculation!$D$6,Data!AF114,0)</f>
        <v>0</v>
      </c>
      <c r="AD114" s="6">
        <f>IF(AD$2=Calculation!$D$6,Data!AG114,0)</f>
        <v>0</v>
      </c>
      <c r="AE114" s="6">
        <f>IF(AE$2=Calculation!$D$6,Data!AH114,0)</f>
        <v>0</v>
      </c>
      <c r="AF114" s="6">
        <f>IF(AF$2=Calculation!$D$6,Data!AI114,0)</f>
        <v>0</v>
      </c>
      <c r="AG114" s="8">
        <f t="shared" si="11"/>
        <v>0</v>
      </c>
      <c r="AH114" s="31">
        <f>IF(AH$2=Calculation!$E$6,0,0)</f>
        <v>0</v>
      </c>
      <c r="AI114" s="6">
        <f>IF(AI$2=Calculation!$E$6,Data!AJ114,0)</f>
        <v>0</v>
      </c>
      <c r="AJ114" s="6">
        <f>IF(AJ$2=Calculation!$E$6,Data!AK114,0)</f>
        <v>0</v>
      </c>
      <c r="AK114" s="6">
        <f>IF(AK$2=Calculation!$E$6,Data!AL114,0)</f>
        <v>0</v>
      </c>
      <c r="AL114" s="6">
        <f>IF(AL$2=Calculation!$E$6,Data!AM114,0)</f>
        <v>0</v>
      </c>
      <c r="AM114" s="6">
        <f>IF(AM$2=Calculation!$E$6,Data!AN114,0)</f>
        <v>0</v>
      </c>
      <c r="AN114" s="6">
        <f>IF(AN$2=Calculation!$E$6,Data!AO114,0)</f>
        <v>0</v>
      </c>
      <c r="AO114" s="6">
        <f>IF(AO$2=Calculation!$E$6,Data!AP114,0)</f>
        <v>0</v>
      </c>
      <c r="AP114" s="8">
        <f t="shared" si="12"/>
        <v>0</v>
      </c>
      <c r="AQ114" s="31">
        <f>IF(AQ$2=Calculation!$F$6,0,0)</f>
        <v>0</v>
      </c>
      <c r="AR114" s="6">
        <f>IF(AR$2=Calculation!$F$6,Data!AQ114,0)</f>
        <v>0</v>
      </c>
      <c r="AS114" s="6">
        <f>IF(AS$2=Calculation!$F$6,Data!AR114,0)</f>
        <v>0.6973744292237443</v>
      </c>
      <c r="AT114" s="6">
        <f>IF(AT$2=Calculation!$F$6,Data!AS114,0)</f>
        <v>0</v>
      </c>
      <c r="AU114" s="6">
        <f>IF(AU$2=Calculation!$F$6,Data!AT114,0)</f>
        <v>0</v>
      </c>
      <c r="AV114" s="6">
        <f>IF(AV$2=Calculation!$F$6,Data!AU114,0)</f>
        <v>0</v>
      </c>
      <c r="AW114" s="6">
        <f>IF(AW$2=Calculation!$F$6,Data!AV114,0)</f>
        <v>0</v>
      </c>
      <c r="AX114" s="6">
        <f>IF(AX$2=Calculation!$F$6,Data!AW114,0)</f>
        <v>0</v>
      </c>
      <c r="AY114" s="8">
        <f t="shared" si="13"/>
        <v>0.6973744292237443</v>
      </c>
      <c r="AZ114" s="31">
        <f>IF(AZ$2=Calculation!$G$6,0,0)</f>
        <v>0</v>
      </c>
      <c r="BA114" s="6">
        <f>IF(BA$2=Calculation!$G$6,Data!AX114,0)</f>
        <v>0</v>
      </c>
      <c r="BB114" s="6">
        <f>IF(BB$2=Calculation!$G$6,Data!AY114,0)</f>
        <v>0</v>
      </c>
      <c r="BC114" s="6">
        <f>IF(BC$2=Calculation!$G$6,Data!AZ114,0)</f>
        <v>0</v>
      </c>
      <c r="BD114" s="6">
        <f>IF(BD$2=Calculation!$G$6,Data!BA114,0)</f>
        <v>0</v>
      </c>
      <c r="BE114" s="6">
        <f>IF(BE$2=Calculation!$G$6,Data!BB114,0)</f>
        <v>0</v>
      </c>
      <c r="BF114" s="6">
        <f>IF(BF$2=Calculation!$G$6,Data!BC114,0)</f>
        <v>0</v>
      </c>
      <c r="BG114" s="6">
        <f>IF(BG$2=Calculation!$G$6,Data!BD114,0)</f>
        <v>0</v>
      </c>
      <c r="BH114" s="8">
        <f t="shared" si="14"/>
        <v>0</v>
      </c>
      <c r="BI114" s="119">
        <f>IF(Calculation!$H$6="Yes",Data!BE114,0)</f>
        <v>0</v>
      </c>
      <c r="BJ114" s="31">
        <f>IF(BJ$2=Calculation!$L$4,0,0)</f>
        <v>0</v>
      </c>
      <c r="BK114" s="6">
        <f>IF(BK$2=Calculation!$L$4,Data!BV114,0)</f>
        <v>0</v>
      </c>
      <c r="BL114" s="6">
        <f>IF(BL$2=Calculation!$L$4,Data!BW114,0)</f>
        <v>0.309</v>
      </c>
      <c r="BM114" s="6">
        <f>IF(BM$2=Calculation!$L$4,Data!BX114,0)</f>
        <v>0</v>
      </c>
      <c r="BN114" s="6">
        <f>IF(BN$2=Calculation!$L$4,Data!BY114,0)</f>
        <v>0</v>
      </c>
      <c r="BO114" s="22">
        <f t="shared" si="15"/>
        <v>0.309</v>
      </c>
      <c r="BP114" s="25">
        <f>IF(Calculation!$J$6='Reference Data'!BP$2,Data!C114,0)</f>
        <v>0</v>
      </c>
      <c r="BQ114" s="25">
        <f>IF(Calculation!$J$6='Reference Data'!BQ$2,Data!D114,0)</f>
        <v>0</v>
      </c>
      <c r="BR114" s="25">
        <f>IF(Calculation!$J$6='Reference Data'!BR$2,Data!E114,0)</f>
        <v>0</v>
      </c>
      <c r="BS114" s="25">
        <f>IF(Calculation!$J$6='Reference Data'!BS$2,Data!F114,0)</f>
        <v>56.029</v>
      </c>
      <c r="BT114" s="121">
        <f t="shared" si="17"/>
        <v>56.029</v>
      </c>
      <c r="BU114" s="124">
        <f>IF(Calculation!$L$6="Yes",'Reference Data'!BO114*Calculation!$L$5,0)</f>
        <v>0.1545</v>
      </c>
      <c r="BV114" s="124">
        <f>IF(Calculation!$M$6="Yes",IF((Calculation!I118-'Reference Data'!BT114)&gt;0,(Calculation!I118-'Reference Data'!BT114)*Calculation!$M$5,0),0)</f>
        <v>0</v>
      </c>
      <c r="BW114" s="97">
        <f>IF(Calculation!$K$6="Yes",IF((Calculation!I118)&lt;Calculation!J118,(Calculation!I118-Calculation!J118)*Calculation!$K$5,0),0)</f>
        <v>-0.7877641552511392</v>
      </c>
      <c r="BX114" s="127">
        <f>IF(Calculation!$N$5='Reference Data'!$BX$2,'Scaling Calculation'!D117,0)</f>
        <v>0</v>
      </c>
      <c r="BY114" s="3">
        <f>IF(Calculation!$N$5='Reference Data'!$BY$2,'Scaling Calculation'!H117,0)</f>
        <v>0</v>
      </c>
      <c r="BZ114" s="22">
        <f>IF(Calculation!$N$6="Yes",SUM('Reference Data'!BX114:BY114),0)</f>
        <v>0</v>
      </c>
      <c r="CA114" s="25"/>
      <c r="CB114" s="25"/>
      <c r="CC114" s="25"/>
      <c r="CD114" s="25"/>
      <c r="CE114" s="25"/>
      <c r="CF114" s="25"/>
      <c r="CG114" s="25"/>
      <c r="CH114" s="25"/>
      <c r="CI114" s="25"/>
      <c r="CJ114" s="25"/>
      <c r="CK114" s="25"/>
      <c r="CL114" s="25"/>
      <c r="CM114" s="25"/>
      <c r="CN114" s="25"/>
      <c r="CO114" s="25"/>
      <c r="CP114" s="25"/>
      <c r="CQ114" s="25" t="e">
        <f>IF(Calculation!#REF!='Reference Data'!CQ$2,Data!G114,0)</f>
        <v>#REF!</v>
      </c>
      <c r="CR114" s="25" t="e">
        <f>IF(Calculation!#REF!='Reference Data'!CR$2,Data!H114,0)</f>
        <v>#REF!</v>
      </c>
      <c r="CS114" s="25" t="e">
        <f>IF(Calculation!#REF!='Reference Data'!CS$2,Data!I114,0)</f>
        <v>#REF!</v>
      </c>
      <c r="CT114" s="25" t="e">
        <f>IF(Calculation!#REF!='Reference Data'!CT$2,Data!J114,0)</f>
        <v>#REF!</v>
      </c>
      <c r="CU114" s="25" t="e">
        <f>IF(Calculation!#REF!='Reference Data'!CU$2,Data!K114,0)</f>
        <v>#REF!</v>
      </c>
      <c r="CV114" s="25" t="e">
        <f>IF(Calculation!#REF!='Reference Data'!CV$2,Data!L114,0)</f>
        <v>#REF!</v>
      </c>
      <c r="CW114" s="25" t="e">
        <f>IF(Calculation!#REF!='Reference Data'!CW$2,Data!M114,0)</f>
        <v>#REF!</v>
      </c>
      <c r="CX114" s="25" t="e">
        <f>IF(Calculation!#REF!='Reference Data'!CX$2,Data!N114,0)</f>
        <v>#REF!</v>
      </c>
      <c r="CY114" s="25" t="e">
        <f>IF(Calculation!#REF!='Reference Data'!CY$2,Data!O114,0)</f>
        <v>#REF!</v>
      </c>
      <c r="CZ114" s="25" t="e">
        <f>IF(Calculation!#REF!='Reference Data'!CZ$2,Data!P114,0)</f>
        <v>#REF!</v>
      </c>
      <c r="DA114" s="25" t="e">
        <f>IF(Calculation!#REF!='Reference Data'!DA$2,Data!Q114,0)</f>
        <v>#REF!</v>
      </c>
      <c r="DB114" s="25" t="e">
        <f>IF(Calculation!#REF!='Reference Data'!DB$2,Data!R114,0)</f>
        <v>#REF!</v>
      </c>
      <c r="DC114" s="25" t="e">
        <f>IF(Calculation!#REF!='Reference Data'!DC$2,Data!S114,0)</f>
        <v>#REF!</v>
      </c>
      <c r="DD114" s="25" t="e">
        <f>IF(Calculation!#REF!='Reference Data'!DD$2,Data!T114,0)</f>
        <v>#REF!</v>
      </c>
      <c r="DE114" s="25" t="e">
        <f>IF(Calculation!#REF!='Reference Data'!DE$2,Data!U114,0)</f>
        <v>#REF!</v>
      </c>
      <c r="DF114" s="30" t="e">
        <f t="shared" si="16"/>
        <v>#REF!</v>
      </c>
    </row>
    <row r="115" spans="1:110" ht="15">
      <c r="A115" s="15">
        <v>10378</v>
      </c>
      <c r="B115" s="48" t="s">
        <v>122</v>
      </c>
      <c r="C115" s="24">
        <f>IF(Calculation!$C$6='Reference Data'!C$2,Data!G115,0)</f>
        <v>0</v>
      </c>
      <c r="D115" s="25">
        <f>IF(Calculation!$C$6='Reference Data'!D$2,Data!H115,0)</f>
        <v>0</v>
      </c>
      <c r="E115" s="25">
        <f>IF(Calculation!$C$6='Reference Data'!E$2,Data!I115,0)</f>
        <v>2.0274664383561647</v>
      </c>
      <c r="F115" s="25">
        <f>IF(Calculation!$C$6='Reference Data'!F$2,Data!J115,0)</f>
        <v>0</v>
      </c>
      <c r="G115" s="25">
        <f>IF(Calculation!$C$6='Reference Data'!G$2,Data!K115,0)</f>
        <v>0</v>
      </c>
      <c r="H115" s="25">
        <f>IF(Calculation!$C$6='Reference Data'!H$2,Data!L115,0)</f>
        <v>0</v>
      </c>
      <c r="I115" s="25">
        <f>IF(Calculation!$C$6='Reference Data'!I$2,Data!M115,0)</f>
        <v>0</v>
      </c>
      <c r="J115" s="25">
        <f>IF(Calculation!$C$6='Reference Data'!J$2,Data!N115,0)</f>
        <v>0</v>
      </c>
      <c r="K115" s="25">
        <f>IF(Calculation!$C$6='Reference Data'!K$2,Data!O115,0)</f>
        <v>0</v>
      </c>
      <c r="L115" s="25">
        <f>IF(Calculation!$C$6='Reference Data'!L$2,Data!P115,0)</f>
        <v>0</v>
      </c>
      <c r="M115" s="25">
        <f>IF(Calculation!$C$6='Reference Data'!M$2,Data!Q115,0)</f>
        <v>0</v>
      </c>
      <c r="N115" s="25">
        <f>IF(Calculation!$C$6='Reference Data'!N$2,Data!R115,0)</f>
        <v>0</v>
      </c>
      <c r="O115" s="25">
        <f>IF(Calculation!$C$6='Reference Data'!O$2,Data!S115,0)</f>
        <v>0</v>
      </c>
      <c r="P115" s="25">
        <f>IF(Calculation!$C$6='Reference Data'!P$2,Data!T115,0)</f>
        <v>0</v>
      </c>
      <c r="Q115" s="25">
        <f>IF(Calculation!$C$6='Reference Data'!Q$2,Data!U115,0)</f>
        <v>0</v>
      </c>
      <c r="R115" s="30">
        <f t="shared" si="10"/>
        <v>2.0274664383561647</v>
      </c>
      <c r="S115" s="31">
        <f>IF(S$2=Calculation!$D$6,Data!V115,0)</f>
        <v>0</v>
      </c>
      <c r="T115" s="6">
        <f>IF(T$2=Calculation!$D$6,Data!W115,0)</f>
        <v>0</v>
      </c>
      <c r="U115" s="6">
        <f>IF(U$2=Calculation!$D$6,Data!X115,0)</f>
        <v>0</v>
      </c>
      <c r="V115" s="6">
        <f>IF(V$2=Calculation!$D$6,Data!Y115,0)</f>
        <v>0</v>
      </c>
      <c r="W115" s="6">
        <f>IF(W$2=Calculation!$D$6,Data!Z115,0)</f>
        <v>0</v>
      </c>
      <c r="X115" s="6">
        <f>IF(X$2=Calculation!$D$6,Data!AA115,0)</f>
        <v>0</v>
      </c>
      <c r="Y115" s="6">
        <f>IF(Y$2=Calculation!$D$6,Data!AB115,0)</f>
        <v>0</v>
      </c>
      <c r="Z115" s="6">
        <f>IF(Z$2=Calculation!$D$6,Data!AC115,0)</f>
        <v>0</v>
      </c>
      <c r="AA115" s="6">
        <f>IF(AA$2=Calculation!$D$6,Data!AD115,0)</f>
        <v>0</v>
      </c>
      <c r="AB115" s="6">
        <f>IF(AB$2=Calculation!$D$6,Data!AE115,0)</f>
        <v>0</v>
      </c>
      <c r="AC115" s="6">
        <f>IF(AC$2=Calculation!$D$6,Data!AF115,0)</f>
        <v>0</v>
      </c>
      <c r="AD115" s="6">
        <f>IF(AD$2=Calculation!$D$6,Data!AG115,0)</f>
        <v>0</v>
      </c>
      <c r="AE115" s="6">
        <f>IF(AE$2=Calculation!$D$6,Data!AH115,0)</f>
        <v>0</v>
      </c>
      <c r="AF115" s="6">
        <f>IF(AF$2=Calculation!$D$6,Data!AI115,0)</f>
        <v>0</v>
      </c>
      <c r="AG115" s="8">
        <f t="shared" si="11"/>
        <v>0</v>
      </c>
      <c r="AH115" s="31">
        <f>IF(AH$2=Calculation!$E$6,0,0)</f>
        <v>0</v>
      </c>
      <c r="AI115" s="6">
        <f>IF(AI$2=Calculation!$E$6,Data!AJ115,0)</f>
        <v>0</v>
      </c>
      <c r="AJ115" s="6">
        <f>IF(AJ$2=Calculation!$E$6,Data!AK115,0)</f>
        <v>0</v>
      </c>
      <c r="AK115" s="6">
        <f>IF(AK$2=Calculation!$E$6,Data!AL115,0)</f>
        <v>0</v>
      </c>
      <c r="AL115" s="6">
        <f>IF(AL$2=Calculation!$E$6,Data!AM115,0)</f>
        <v>0</v>
      </c>
      <c r="AM115" s="6">
        <f>IF(AM$2=Calculation!$E$6,Data!AN115,0)</f>
        <v>0</v>
      </c>
      <c r="AN115" s="6">
        <f>IF(AN$2=Calculation!$E$6,Data!AO115,0)</f>
        <v>0</v>
      </c>
      <c r="AO115" s="6">
        <f>IF(AO$2=Calculation!$E$6,Data!AP115,0)</f>
        <v>0</v>
      </c>
      <c r="AP115" s="8">
        <f t="shared" si="12"/>
        <v>0</v>
      </c>
      <c r="AQ115" s="31">
        <f>IF(AQ$2=Calculation!$F$6,0,0)</f>
        <v>0</v>
      </c>
      <c r="AR115" s="6">
        <f>IF(AR$2=Calculation!$F$6,Data!AQ115,0)</f>
        <v>0</v>
      </c>
      <c r="AS115" s="6">
        <f>IF(AS$2=Calculation!$F$6,Data!AR115,0)</f>
        <v>0</v>
      </c>
      <c r="AT115" s="6">
        <f>IF(AT$2=Calculation!$F$6,Data!AS115,0)</f>
        <v>0</v>
      </c>
      <c r="AU115" s="6">
        <f>IF(AU$2=Calculation!$F$6,Data!AT115,0)</f>
        <v>0</v>
      </c>
      <c r="AV115" s="6">
        <f>IF(AV$2=Calculation!$F$6,Data!AU115,0)</f>
        <v>0</v>
      </c>
      <c r="AW115" s="6">
        <f>IF(AW$2=Calculation!$F$6,Data!AV115,0)</f>
        <v>0</v>
      </c>
      <c r="AX115" s="6">
        <f>IF(AX$2=Calculation!$F$6,Data!AW115,0)</f>
        <v>0</v>
      </c>
      <c r="AY115" s="8">
        <f t="shared" si="13"/>
        <v>0</v>
      </c>
      <c r="AZ115" s="31">
        <f>IF(AZ$2=Calculation!$G$6,0,0)</f>
        <v>0</v>
      </c>
      <c r="BA115" s="6">
        <f>IF(BA$2=Calculation!$G$6,Data!AX115,0)</f>
        <v>0</v>
      </c>
      <c r="BB115" s="6">
        <f>IF(BB$2=Calculation!$G$6,Data!AY115,0)</f>
        <v>0</v>
      </c>
      <c r="BC115" s="6">
        <f>IF(BC$2=Calculation!$G$6,Data!AZ115,0)</f>
        <v>0</v>
      </c>
      <c r="BD115" s="6">
        <f>IF(BD$2=Calculation!$G$6,Data!BA115,0)</f>
        <v>0</v>
      </c>
      <c r="BE115" s="6">
        <f>IF(BE$2=Calculation!$G$6,Data!BB115,0)</f>
        <v>0</v>
      </c>
      <c r="BF115" s="6">
        <f>IF(BF$2=Calculation!$G$6,Data!BC115,0)</f>
        <v>0</v>
      </c>
      <c r="BG115" s="6">
        <f>IF(BG$2=Calculation!$G$6,Data!BD115,0)</f>
        <v>0</v>
      </c>
      <c r="BH115" s="8">
        <f t="shared" si="14"/>
        <v>0</v>
      </c>
      <c r="BI115" s="119">
        <f>IF(Calculation!$H$6="Yes",Data!BE115,0)</f>
        <v>0</v>
      </c>
      <c r="BJ115" s="31">
        <f>IF(BJ$2=Calculation!$L$4,0,0)</f>
        <v>0</v>
      </c>
      <c r="BK115" s="6">
        <f>IF(BK$2=Calculation!$L$4,Data!BV115,0)</f>
        <v>0</v>
      </c>
      <c r="BL115" s="6">
        <f>IF(BL$2=Calculation!$L$4,Data!BW115,0)</f>
        <v>0</v>
      </c>
      <c r="BM115" s="6">
        <f>IF(BM$2=Calculation!$L$4,Data!BX115,0)</f>
        <v>0</v>
      </c>
      <c r="BN115" s="6">
        <f>IF(BN$2=Calculation!$L$4,Data!BY115,0)</f>
        <v>0</v>
      </c>
      <c r="BO115" s="22">
        <f t="shared" si="15"/>
        <v>0</v>
      </c>
      <c r="BP115" s="25">
        <f>IF(Calculation!$J$6='Reference Data'!BP$2,Data!C115,0)</f>
        <v>0</v>
      </c>
      <c r="BQ115" s="25">
        <f>IF(Calculation!$J$6='Reference Data'!BQ$2,Data!D115,0)</f>
        <v>0</v>
      </c>
      <c r="BR115" s="25">
        <f>IF(Calculation!$J$6='Reference Data'!BR$2,Data!E115,0)</f>
        <v>0</v>
      </c>
      <c r="BS115" s="25">
        <f>IF(Calculation!$J$6='Reference Data'!BS$2,Data!F115,0)</f>
        <v>2.021</v>
      </c>
      <c r="BT115" s="121">
        <f t="shared" si="17"/>
        <v>2.021</v>
      </c>
      <c r="BU115" s="124">
        <f>IF(Calculation!$L$6="Yes",'Reference Data'!BO115*Calculation!$L$5,0)</f>
        <v>0</v>
      </c>
      <c r="BV115" s="124">
        <f>IF(Calculation!$M$6="Yes",IF((Calculation!I119-'Reference Data'!BT115)&gt;0,(Calculation!I119-'Reference Data'!BT115)*Calculation!$M$5,0),0)</f>
        <v>0.0016166095890411958</v>
      </c>
      <c r="BW115" s="97">
        <f>IF(Calculation!$K$6="Yes",IF((Calculation!I119)&lt;Calculation!J119,(Calculation!I119-Calculation!J119)*Calculation!$K$5,0),0)</f>
        <v>0</v>
      </c>
      <c r="BX115" s="127">
        <f>IF(Calculation!$N$5='Reference Data'!$BX$2,'Scaling Calculation'!D118,0)</f>
        <v>0</v>
      </c>
      <c r="BY115" s="3">
        <f>IF(Calculation!$N$5='Reference Data'!$BY$2,'Scaling Calculation'!H118,0)</f>
        <v>0</v>
      </c>
      <c r="BZ115" s="22">
        <f>IF(Calculation!$N$6="Yes",SUM('Reference Data'!BX115:BY115),0)</f>
        <v>0</v>
      </c>
      <c r="CA115" s="25"/>
      <c r="CB115" s="25"/>
      <c r="CC115" s="25"/>
      <c r="CD115" s="25"/>
      <c r="CE115" s="25"/>
      <c r="CF115" s="25"/>
      <c r="CG115" s="25"/>
      <c r="CH115" s="25"/>
      <c r="CI115" s="25"/>
      <c r="CJ115" s="25"/>
      <c r="CK115" s="25"/>
      <c r="CL115" s="25"/>
      <c r="CM115" s="25"/>
      <c r="CN115" s="25"/>
      <c r="CO115" s="25"/>
      <c r="CP115" s="25"/>
      <c r="CQ115" s="25" t="e">
        <f>IF(Calculation!#REF!='Reference Data'!CQ$2,Data!G115,0)</f>
        <v>#REF!</v>
      </c>
      <c r="CR115" s="25" t="e">
        <f>IF(Calculation!#REF!='Reference Data'!CR$2,Data!H115,0)</f>
        <v>#REF!</v>
      </c>
      <c r="CS115" s="25" t="e">
        <f>IF(Calculation!#REF!='Reference Data'!CS$2,Data!I115,0)</f>
        <v>#REF!</v>
      </c>
      <c r="CT115" s="25" t="e">
        <f>IF(Calculation!#REF!='Reference Data'!CT$2,Data!J115,0)</f>
        <v>#REF!</v>
      </c>
      <c r="CU115" s="25" t="e">
        <f>IF(Calculation!#REF!='Reference Data'!CU$2,Data!K115,0)</f>
        <v>#REF!</v>
      </c>
      <c r="CV115" s="25" t="e">
        <f>IF(Calculation!#REF!='Reference Data'!CV$2,Data!L115,0)</f>
        <v>#REF!</v>
      </c>
      <c r="CW115" s="25" t="e">
        <f>IF(Calculation!#REF!='Reference Data'!CW$2,Data!M115,0)</f>
        <v>#REF!</v>
      </c>
      <c r="CX115" s="25" t="e">
        <f>IF(Calculation!#REF!='Reference Data'!CX$2,Data!N115,0)</f>
        <v>#REF!</v>
      </c>
      <c r="CY115" s="25" t="e">
        <f>IF(Calculation!#REF!='Reference Data'!CY$2,Data!O115,0)</f>
        <v>#REF!</v>
      </c>
      <c r="CZ115" s="25" t="e">
        <f>IF(Calculation!#REF!='Reference Data'!CZ$2,Data!P115,0)</f>
        <v>#REF!</v>
      </c>
      <c r="DA115" s="25" t="e">
        <f>IF(Calculation!#REF!='Reference Data'!DA$2,Data!Q115,0)</f>
        <v>#REF!</v>
      </c>
      <c r="DB115" s="25" t="e">
        <f>IF(Calculation!#REF!='Reference Data'!DB$2,Data!R115,0)</f>
        <v>#REF!</v>
      </c>
      <c r="DC115" s="25" t="e">
        <f>IF(Calculation!#REF!='Reference Data'!DC$2,Data!S115,0)</f>
        <v>#REF!</v>
      </c>
      <c r="DD115" s="25" t="e">
        <f>IF(Calculation!#REF!='Reference Data'!DD$2,Data!T115,0)</f>
        <v>#REF!</v>
      </c>
      <c r="DE115" s="25" t="e">
        <f>IF(Calculation!#REF!='Reference Data'!DE$2,Data!U115,0)</f>
        <v>#REF!</v>
      </c>
      <c r="DF115" s="30" t="e">
        <f t="shared" si="16"/>
        <v>#REF!</v>
      </c>
    </row>
    <row r="116" spans="1:110" ht="15">
      <c r="A116" s="15">
        <v>10379</v>
      </c>
      <c r="B116" s="48" t="s">
        <v>123</v>
      </c>
      <c r="C116" s="24">
        <f>IF(Calculation!$C$6='Reference Data'!C$2,Data!G116,0)</f>
        <v>0</v>
      </c>
      <c r="D116" s="25">
        <f>IF(Calculation!$C$6='Reference Data'!D$2,Data!H116,0)</f>
        <v>0</v>
      </c>
      <c r="E116" s="25">
        <f>IF(Calculation!$C$6='Reference Data'!E$2,Data!I116,0)</f>
        <v>4.504687442922373</v>
      </c>
      <c r="F116" s="25">
        <f>IF(Calculation!$C$6='Reference Data'!F$2,Data!J116,0)</f>
        <v>0</v>
      </c>
      <c r="G116" s="25">
        <f>IF(Calculation!$C$6='Reference Data'!G$2,Data!K116,0)</f>
        <v>0</v>
      </c>
      <c r="H116" s="25">
        <f>IF(Calculation!$C$6='Reference Data'!H$2,Data!L116,0)</f>
        <v>0</v>
      </c>
      <c r="I116" s="25">
        <f>IF(Calculation!$C$6='Reference Data'!I$2,Data!M116,0)</f>
        <v>0</v>
      </c>
      <c r="J116" s="25">
        <f>IF(Calculation!$C$6='Reference Data'!J$2,Data!N116,0)</f>
        <v>0</v>
      </c>
      <c r="K116" s="25">
        <f>IF(Calculation!$C$6='Reference Data'!K$2,Data!O116,0)</f>
        <v>0</v>
      </c>
      <c r="L116" s="25">
        <f>IF(Calculation!$C$6='Reference Data'!L$2,Data!P116,0)</f>
        <v>0</v>
      </c>
      <c r="M116" s="25">
        <f>IF(Calculation!$C$6='Reference Data'!M$2,Data!Q116,0)</f>
        <v>0</v>
      </c>
      <c r="N116" s="25">
        <f>IF(Calculation!$C$6='Reference Data'!N$2,Data!R116,0)</f>
        <v>0</v>
      </c>
      <c r="O116" s="25">
        <f>IF(Calculation!$C$6='Reference Data'!O$2,Data!S116,0)</f>
        <v>0</v>
      </c>
      <c r="P116" s="25">
        <f>IF(Calculation!$C$6='Reference Data'!P$2,Data!T116,0)</f>
        <v>0</v>
      </c>
      <c r="Q116" s="25">
        <f>IF(Calculation!$C$6='Reference Data'!Q$2,Data!U116,0)</f>
        <v>0</v>
      </c>
      <c r="R116" s="30">
        <f t="shared" si="10"/>
        <v>4.504687442922373</v>
      </c>
      <c r="S116" s="31">
        <f>IF(S$2=Calculation!$D$6,Data!V116,0)</f>
        <v>0</v>
      </c>
      <c r="T116" s="6">
        <f>IF(T$2=Calculation!$D$6,Data!W116,0)</f>
        <v>0</v>
      </c>
      <c r="U116" s="6">
        <f>IF(U$2=Calculation!$D$6,Data!X116,0)</f>
        <v>0</v>
      </c>
      <c r="V116" s="6">
        <f>IF(V$2=Calculation!$D$6,Data!Y116,0)</f>
        <v>0</v>
      </c>
      <c r="W116" s="6">
        <f>IF(W$2=Calculation!$D$6,Data!Z116,0)</f>
        <v>0</v>
      </c>
      <c r="X116" s="6">
        <f>IF(X$2=Calculation!$D$6,Data!AA116,0)</f>
        <v>0</v>
      </c>
      <c r="Y116" s="6">
        <f>IF(Y$2=Calculation!$D$6,Data!AB116,0)</f>
        <v>0</v>
      </c>
      <c r="Z116" s="6">
        <f>IF(Z$2=Calculation!$D$6,Data!AC116,0)</f>
        <v>0</v>
      </c>
      <c r="AA116" s="6">
        <f>IF(AA$2=Calculation!$D$6,Data!AD116,0)</f>
        <v>0</v>
      </c>
      <c r="AB116" s="6">
        <f>IF(AB$2=Calculation!$D$6,Data!AE116,0)</f>
        <v>0</v>
      </c>
      <c r="AC116" s="6">
        <f>IF(AC$2=Calculation!$D$6,Data!AF116,0)</f>
        <v>0</v>
      </c>
      <c r="AD116" s="6">
        <f>IF(AD$2=Calculation!$D$6,Data!AG116,0)</f>
        <v>0</v>
      </c>
      <c r="AE116" s="6">
        <f>IF(AE$2=Calculation!$D$6,Data!AH116,0)</f>
        <v>0</v>
      </c>
      <c r="AF116" s="6">
        <f>IF(AF$2=Calculation!$D$6,Data!AI116,0)</f>
        <v>0</v>
      </c>
      <c r="AG116" s="8">
        <f t="shared" si="11"/>
        <v>0</v>
      </c>
      <c r="AH116" s="31">
        <f>IF(AH$2=Calculation!$E$6,0,0)</f>
        <v>0</v>
      </c>
      <c r="AI116" s="6">
        <f>IF(AI$2=Calculation!$E$6,Data!AJ116,0)</f>
        <v>0</v>
      </c>
      <c r="AJ116" s="6">
        <f>IF(AJ$2=Calculation!$E$6,Data!AK116,0)</f>
        <v>0</v>
      </c>
      <c r="AK116" s="6">
        <f>IF(AK$2=Calculation!$E$6,Data!AL116,0)</f>
        <v>0</v>
      </c>
      <c r="AL116" s="6">
        <f>IF(AL$2=Calculation!$E$6,Data!AM116,0)</f>
        <v>0</v>
      </c>
      <c r="AM116" s="6">
        <f>IF(AM$2=Calculation!$E$6,Data!AN116,0)</f>
        <v>0</v>
      </c>
      <c r="AN116" s="6">
        <f>IF(AN$2=Calculation!$E$6,Data!AO116,0)</f>
        <v>0</v>
      </c>
      <c r="AO116" s="6">
        <f>IF(AO$2=Calculation!$E$6,Data!AP116,0)</f>
        <v>0</v>
      </c>
      <c r="AP116" s="8">
        <f t="shared" si="12"/>
        <v>0</v>
      </c>
      <c r="AQ116" s="31">
        <f>IF(AQ$2=Calculation!$F$6,0,0)</f>
        <v>0</v>
      </c>
      <c r="AR116" s="6">
        <f>IF(AR$2=Calculation!$F$6,Data!AQ116,0)</f>
        <v>0</v>
      </c>
      <c r="AS116" s="6">
        <f>IF(AS$2=Calculation!$F$6,Data!AR116,0)</f>
        <v>0</v>
      </c>
      <c r="AT116" s="6">
        <f>IF(AT$2=Calculation!$F$6,Data!AS116,0)</f>
        <v>0</v>
      </c>
      <c r="AU116" s="6">
        <f>IF(AU$2=Calculation!$F$6,Data!AT116,0)</f>
        <v>0</v>
      </c>
      <c r="AV116" s="6">
        <f>IF(AV$2=Calculation!$F$6,Data!AU116,0)</f>
        <v>0</v>
      </c>
      <c r="AW116" s="6">
        <f>IF(AW$2=Calculation!$F$6,Data!AV116,0)</f>
        <v>0</v>
      </c>
      <c r="AX116" s="6">
        <f>IF(AX$2=Calculation!$F$6,Data!AW116,0)</f>
        <v>0</v>
      </c>
      <c r="AY116" s="8">
        <f t="shared" si="13"/>
        <v>0</v>
      </c>
      <c r="AZ116" s="31">
        <f>IF(AZ$2=Calculation!$G$6,0,0)</f>
        <v>0</v>
      </c>
      <c r="BA116" s="6">
        <f>IF(BA$2=Calculation!$G$6,Data!AX116,0)</f>
        <v>0</v>
      </c>
      <c r="BB116" s="6">
        <f>IF(BB$2=Calculation!$G$6,Data!AY116,0)</f>
        <v>0</v>
      </c>
      <c r="BC116" s="6">
        <f>IF(BC$2=Calculation!$G$6,Data!AZ116,0)</f>
        <v>0</v>
      </c>
      <c r="BD116" s="6">
        <f>IF(BD$2=Calculation!$G$6,Data!BA116,0)</f>
        <v>0</v>
      </c>
      <c r="BE116" s="6">
        <f>IF(BE$2=Calculation!$G$6,Data!BB116,0)</f>
        <v>0</v>
      </c>
      <c r="BF116" s="6">
        <f>IF(BF$2=Calculation!$G$6,Data!BC116,0)</f>
        <v>0</v>
      </c>
      <c r="BG116" s="6">
        <f>IF(BG$2=Calculation!$G$6,Data!BD116,0)</f>
        <v>0</v>
      </c>
      <c r="BH116" s="8">
        <f t="shared" si="14"/>
        <v>0</v>
      </c>
      <c r="BI116" s="119">
        <f>IF(Calculation!$H$6="Yes",Data!BE116,0)</f>
        <v>0</v>
      </c>
      <c r="BJ116" s="31">
        <f>IF(BJ$2=Calculation!$L$4,0,0)</f>
        <v>0</v>
      </c>
      <c r="BK116" s="6">
        <f>IF(BK$2=Calculation!$L$4,Data!BV116,0)</f>
        <v>0</v>
      </c>
      <c r="BL116" s="6">
        <f>IF(BL$2=Calculation!$L$4,Data!BW116,0)</f>
        <v>0</v>
      </c>
      <c r="BM116" s="6">
        <f>IF(BM$2=Calculation!$L$4,Data!BX116,0)</f>
        <v>0</v>
      </c>
      <c r="BN116" s="6">
        <f>IF(BN$2=Calculation!$L$4,Data!BY116,0)</f>
        <v>0</v>
      </c>
      <c r="BO116" s="22">
        <f t="shared" si="15"/>
        <v>0</v>
      </c>
      <c r="BP116" s="25">
        <f>IF(Calculation!$J$6='Reference Data'!BP$2,Data!C116,0)</f>
        <v>0</v>
      </c>
      <c r="BQ116" s="25">
        <f>IF(Calculation!$J$6='Reference Data'!BQ$2,Data!D116,0)</f>
        <v>0</v>
      </c>
      <c r="BR116" s="25">
        <f>IF(Calculation!$J$6='Reference Data'!BR$2,Data!E116,0)</f>
        <v>0</v>
      </c>
      <c r="BS116" s="25">
        <f>IF(Calculation!$J$6='Reference Data'!BS$2,Data!F116,0)</f>
        <v>4.808</v>
      </c>
      <c r="BT116" s="121">
        <f t="shared" si="17"/>
        <v>4.808</v>
      </c>
      <c r="BU116" s="124">
        <f>IF(Calculation!$L$6="Yes",'Reference Data'!BO116*Calculation!$L$5,0)</f>
        <v>0</v>
      </c>
      <c r="BV116" s="124">
        <f>IF(Calculation!$M$6="Yes",IF((Calculation!I120-'Reference Data'!BT116)&gt;0,(Calculation!I120-'Reference Data'!BT116)*Calculation!$M$5,0),0)</f>
        <v>0</v>
      </c>
      <c r="BW116" s="97">
        <f>IF(Calculation!$K$6="Yes",IF((Calculation!I120)&lt;Calculation!J120,(Calculation!I120-Calculation!J120)*Calculation!$K$5,0),0)</f>
        <v>-0.3033125570776267</v>
      </c>
      <c r="BX116" s="127">
        <f>IF(Calculation!$N$5='Reference Data'!$BX$2,'Scaling Calculation'!D119,0)</f>
        <v>0</v>
      </c>
      <c r="BY116" s="3">
        <f>IF(Calculation!$N$5='Reference Data'!$BY$2,'Scaling Calculation'!H119,0)</f>
        <v>0</v>
      </c>
      <c r="BZ116" s="22">
        <f>IF(Calculation!$N$6="Yes",SUM('Reference Data'!BX116:BY116),0)</f>
        <v>0</v>
      </c>
      <c r="CA116" s="25"/>
      <c r="CB116" s="25"/>
      <c r="CC116" s="25"/>
      <c r="CD116" s="25"/>
      <c r="CE116" s="25"/>
      <c r="CF116" s="25"/>
      <c r="CG116" s="25"/>
      <c r="CH116" s="25"/>
      <c r="CI116" s="25"/>
      <c r="CJ116" s="25"/>
      <c r="CK116" s="25"/>
      <c r="CL116" s="25"/>
      <c r="CM116" s="25"/>
      <c r="CN116" s="25"/>
      <c r="CO116" s="25"/>
      <c r="CP116" s="25"/>
      <c r="CQ116" s="25" t="e">
        <f>IF(Calculation!#REF!='Reference Data'!CQ$2,Data!G116,0)</f>
        <v>#REF!</v>
      </c>
      <c r="CR116" s="25" t="e">
        <f>IF(Calculation!#REF!='Reference Data'!CR$2,Data!H116,0)</f>
        <v>#REF!</v>
      </c>
      <c r="CS116" s="25" t="e">
        <f>IF(Calculation!#REF!='Reference Data'!CS$2,Data!I116,0)</f>
        <v>#REF!</v>
      </c>
      <c r="CT116" s="25" t="e">
        <f>IF(Calculation!#REF!='Reference Data'!CT$2,Data!J116,0)</f>
        <v>#REF!</v>
      </c>
      <c r="CU116" s="25" t="e">
        <f>IF(Calculation!#REF!='Reference Data'!CU$2,Data!K116,0)</f>
        <v>#REF!</v>
      </c>
      <c r="CV116" s="25" t="e">
        <f>IF(Calculation!#REF!='Reference Data'!CV$2,Data!L116,0)</f>
        <v>#REF!</v>
      </c>
      <c r="CW116" s="25" t="e">
        <f>IF(Calculation!#REF!='Reference Data'!CW$2,Data!M116,0)</f>
        <v>#REF!</v>
      </c>
      <c r="CX116" s="25" t="e">
        <f>IF(Calculation!#REF!='Reference Data'!CX$2,Data!N116,0)</f>
        <v>#REF!</v>
      </c>
      <c r="CY116" s="25" t="e">
        <f>IF(Calculation!#REF!='Reference Data'!CY$2,Data!O116,0)</f>
        <v>#REF!</v>
      </c>
      <c r="CZ116" s="25" t="e">
        <f>IF(Calculation!#REF!='Reference Data'!CZ$2,Data!P116,0)</f>
        <v>#REF!</v>
      </c>
      <c r="DA116" s="25" t="e">
        <f>IF(Calculation!#REF!='Reference Data'!DA$2,Data!Q116,0)</f>
        <v>#REF!</v>
      </c>
      <c r="DB116" s="25" t="e">
        <f>IF(Calculation!#REF!='Reference Data'!DB$2,Data!R116,0)</f>
        <v>#REF!</v>
      </c>
      <c r="DC116" s="25" t="e">
        <f>IF(Calculation!#REF!='Reference Data'!DC$2,Data!S116,0)</f>
        <v>#REF!</v>
      </c>
      <c r="DD116" s="25" t="e">
        <f>IF(Calculation!#REF!='Reference Data'!DD$2,Data!T116,0)</f>
        <v>#REF!</v>
      </c>
      <c r="DE116" s="25" t="e">
        <f>IF(Calculation!#REF!='Reference Data'!DE$2,Data!U116,0)</f>
        <v>#REF!</v>
      </c>
      <c r="DF116" s="30" t="e">
        <f t="shared" si="16"/>
        <v>#REF!</v>
      </c>
    </row>
    <row r="117" spans="1:110" ht="15">
      <c r="A117" s="15">
        <v>10388</v>
      </c>
      <c r="B117" s="48" t="s">
        <v>124</v>
      </c>
      <c r="C117" s="24">
        <f>IF(Calculation!$C$6='Reference Data'!C$2,Data!G117,0)</f>
        <v>0</v>
      </c>
      <c r="D117" s="25">
        <f>IF(Calculation!$C$6='Reference Data'!D$2,Data!H117,0)</f>
        <v>0</v>
      </c>
      <c r="E117" s="25">
        <f>IF(Calculation!$C$6='Reference Data'!E$2,Data!I117,0)</f>
        <v>702.488137214612</v>
      </c>
      <c r="F117" s="25">
        <f>IF(Calculation!$C$6='Reference Data'!F$2,Data!J117,0)</f>
        <v>0</v>
      </c>
      <c r="G117" s="25">
        <f>IF(Calculation!$C$6='Reference Data'!G$2,Data!K117,0)</f>
        <v>0</v>
      </c>
      <c r="H117" s="25">
        <f>IF(Calculation!$C$6='Reference Data'!H$2,Data!L117,0)</f>
        <v>0</v>
      </c>
      <c r="I117" s="25">
        <f>IF(Calculation!$C$6='Reference Data'!I$2,Data!M117,0)</f>
        <v>0</v>
      </c>
      <c r="J117" s="25">
        <f>IF(Calculation!$C$6='Reference Data'!J$2,Data!N117,0)</f>
        <v>0</v>
      </c>
      <c r="K117" s="25">
        <f>IF(Calculation!$C$6='Reference Data'!K$2,Data!O117,0)</f>
        <v>0</v>
      </c>
      <c r="L117" s="25">
        <f>IF(Calculation!$C$6='Reference Data'!L$2,Data!P117,0)</f>
        <v>0</v>
      </c>
      <c r="M117" s="25">
        <f>IF(Calculation!$C$6='Reference Data'!M$2,Data!Q117,0)</f>
        <v>0</v>
      </c>
      <c r="N117" s="25">
        <f>IF(Calculation!$C$6='Reference Data'!N$2,Data!R117,0)</f>
        <v>0</v>
      </c>
      <c r="O117" s="25">
        <f>IF(Calculation!$C$6='Reference Data'!O$2,Data!S117,0)</f>
        <v>0</v>
      </c>
      <c r="P117" s="25">
        <f>IF(Calculation!$C$6='Reference Data'!P$2,Data!T117,0)</f>
        <v>0</v>
      </c>
      <c r="Q117" s="25">
        <f>IF(Calculation!$C$6='Reference Data'!Q$2,Data!U117,0)</f>
        <v>0</v>
      </c>
      <c r="R117" s="30">
        <f t="shared" si="10"/>
        <v>702.488137214612</v>
      </c>
      <c r="S117" s="31">
        <f>IF(S$2=Calculation!$D$6,Data!V117,0)</f>
        <v>0</v>
      </c>
      <c r="T117" s="6">
        <f>IF(T$2=Calculation!$D$6,Data!W117,0)</f>
        <v>480.17416312785394</v>
      </c>
      <c r="U117" s="6">
        <f>IF(U$2=Calculation!$D$6,Data!X117,0)</f>
        <v>0</v>
      </c>
      <c r="V117" s="6">
        <f>IF(V$2=Calculation!$D$6,Data!Y117,0)</f>
        <v>0</v>
      </c>
      <c r="W117" s="6">
        <f>IF(W$2=Calculation!$D$6,Data!Z117,0)</f>
        <v>0</v>
      </c>
      <c r="X117" s="6">
        <f>IF(X$2=Calculation!$D$6,Data!AA117,0)</f>
        <v>0</v>
      </c>
      <c r="Y117" s="6">
        <f>IF(Y$2=Calculation!$D$6,Data!AB117,0)</f>
        <v>0</v>
      </c>
      <c r="Z117" s="6">
        <f>IF(Z$2=Calculation!$D$6,Data!AC117,0)</f>
        <v>0</v>
      </c>
      <c r="AA117" s="6">
        <f>IF(AA$2=Calculation!$D$6,Data!AD117,0)</f>
        <v>0</v>
      </c>
      <c r="AB117" s="6">
        <f>IF(AB$2=Calculation!$D$6,Data!AE117,0)</f>
        <v>0</v>
      </c>
      <c r="AC117" s="6">
        <f>IF(AC$2=Calculation!$D$6,Data!AF117,0)</f>
        <v>0</v>
      </c>
      <c r="AD117" s="6">
        <f>IF(AD$2=Calculation!$D$6,Data!AG117,0)</f>
        <v>0</v>
      </c>
      <c r="AE117" s="6">
        <f>IF(AE$2=Calculation!$D$6,Data!AH117,0)</f>
        <v>0</v>
      </c>
      <c r="AF117" s="6">
        <f>IF(AF$2=Calculation!$D$6,Data!AI117,0)</f>
        <v>0</v>
      </c>
      <c r="AG117" s="8">
        <f t="shared" si="11"/>
        <v>480.17416312785394</v>
      </c>
      <c r="AH117" s="31">
        <f>IF(AH$2=Calculation!$E$6,0,0)</f>
        <v>0</v>
      </c>
      <c r="AI117" s="6">
        <f>IF(AI$2=Calculation!$E$6,Data!AJ117,0)</f>
        <v>0</v>
      </c>
      <c r="AJ117" s="6">
        <f>IF(AJ$2=Calculation!$E$6,Data!AK117,0)</f>
        <v>0</v>
      </c>
      <c r="AK117" s="6">
        <f>IF(AK$2=Calculation!$E$6,Data!AL117,0)</f>
        <v>0</v>
      </c>
      <c r="AL117" s="6">
        <f>IF(AL$2=Calculation!$E$6,Data!AM117,0)</f>
        <v>0</v>
      </c>
      <c r="AM117" s="6">
        <f>IF(AM$2=Calculation!$E$6,Data!AN117,0)</f>
        <v>0</v>
      </c>
      <c r="AN117" s="6">
        <f>IF(AN$2=Calculation!$E$6,Data!AO117,0)</f>
        <v>0</v>
      </c>
      <c r="AO117" s="6">
        <f>IF(AO$2=Calculation!$E$6,Data!AP117,0)</f>
        <v>0</v>
      </c>
      <c r="AP117" s="8">
        <f t="shared" si="12"/>
        <v>0</v>
      </c>
      <c r="AQ117" s="31">
        <f>IF(AQ$2=Calculation!$F$6,0,0)</f>
        <v>0</v>
      </c>
      <c r="AR117" s="6">
        <f>IF(AR$2=Calculation!$F$6,Data!AQ117,0)</f>
        <v>0</v>
      </c>
      <c r="AS117" s="6">
        <f>IF(AS$2=Calculation!$F$6,Data!AR117,0)</f>
        <v>0.2321917808219178</v>
      </c>
      <c r="AT117" s="6">
        <f>IF(AT$2=Calculation!$F$6,Data!AS117,0)</f>
        <v>0</v>
      </c>
      <c r="AU117" s="6">
        <f>IF(AU$2=Calculation!$F$6,Data!AT117,0)</f>
        <v>0</v>
      </c>
      <c r="AV117" s="6">
        <f>IF(AV$2=Calculation!$F$6,Data!AU117,0)</f>
        <v>0</v>
      </c>
      <c r="AW117" s="6">
        <f>IF(AW$2=Calculation!$F$6,Data!AV117,0)</f>
        <v>0</v>
      </c>
      <c r="AX117" s="6">
        <f>IF(AX$2=Calculation!$F$6,Data!AW117,0)</f>
        <v>0</v>
      </c>
      <c r="AY117" s="8">
        <f t="shared" si="13"/>
        <v>0.2321917808219178</v>
      </c>
      <c r="AZ117" s="31">
        <f>IF(AZ$2=Calculation!$G$6,0,0)</f>
        <v>0</v>
      </c>
      <c r="BA117" s="6">
        <f>IF(BA$2=Calculation!$G$6,Data!AX117,0)</f>
        <v>0</v>
      </c>
      <c r="BB117" s="6">
        <f>IF(BB$2=Calculation!$G$6,Data!AY117,0)</f>
        <v>0</v>
      </c>
      <c r="BC117" s="6">
        <f>IF(BC$2=Calculation!$G$6,Data!AZ117,0)</f>
        <v>0</v>
      </c>
      <c r="BD117" s="6">
        <f>IF(BD$2=Calculation!$G$6,Data!BA117,0)</f>
        <v>0</v>
      </c>
      <c r="BE117" s="6">
        <f>IF(BE$2=Calculation!$G$6,Data!BB117,0)</f>
        <v>0</v>
      </c>
      <c r="BF117" s="6">
        <f>IF(BF$2=Calculation!$G$6,Data!BC117,0)</f>
        <v>0</v>
      </c>
      <c r="BG117" s="6">
        <f>IF(BG$2=Calculation!$G$6,Data!BD117,0)</f>
        <v>0</v>
      </c>
      <c r="BH117" s="8">
        <f t="shared" si="14"/>
        <v>0</v>
      </c>
      <c r="BI117" s="119">
        <f>IF(Calculation!$H$6="Yes",Data!BE117,0)</f>
        <v>0</v>
      </c>
      <c r="BJ117" s="31">
        <f>IF(BJ$2=Calculation!$L$4,0,0)</f>
        <v>0</v>
      </c>
      <c r="BK117" s="6">
        <f>IF(BK$2=Calculation!$L$4,Data!BV117,0)</f>
        <v>0</v>
      </c>
      <c r="BL117" s="6">
        <f>IF(BL$2=Calculation!$L$4,Data!BW117,0)</f>
        <v>12.325</v>
      </c>
      <c r="BM117" s="6">
        <f>IF(BM$2=Calculation!$L$4,Data!BX117,0)</f>
        <v>0</v>
      </c>
      <c r="BN117" s="6">
        <f>IF(BN$2=Calculation!$L$4,Data!BY117,0)</f>
        <v>0</v>
      </c>
      <c r="BO117" s="22">
        <f t="shared" si="15"/>
        <v>12.325</v>
      </c>
      <c r="BP117" s="25">
        <f>IF(Calculation!$J$6='Reference Data'!BP$2,Data!C117,0)</f>
        <v>0</v>
      </c>
      <c r="BQ117" s="25">
        <f>IF(Calculation!$J$6='Reference Data'!BQ$2,Data!D117,0)</f>
        <v>0</v>
      </c>
      <c r="BR117" s="25">
        <f>IF(Calculation!$J$6='Reference Data'!BR$2,Data!E117,0)</f>
        <v>0</v>
      </c>
      <c r="BS117" s="25">
        <f>IF(Calculation!$J$6='Reference Data'!BS$2,Data!F117,0)</f>
        <v>113.223</v>
      </c>
      <c r="BT117" s="121">
        <f t="shared" si="17"/>
        <v>113.223</v>
      </c>
      <c r="BU117" s="124">
        <f>IF(Calculation!$L$6="Yes",'Reference Data'!BO117*Calculation!$L$5,0)</f>
        <v>6.1625</v>
      </c>
      <c r="BV117" s="124">
        <f>IF(Calculation!$M$6="Yes",IF((Calculation!I121-'Reference Data'!BT117)&gt;0,(Calculation!I121-'Reference Data'!BT117)*Calculation!$M$5,0),0)</f>
        <v>27.21469557648405</v>
      </c>
      <c r="BW117" s="97">
        <f>IF(Calculation!$K$6="Yes",IF((Calculation!I121)&lt;Calculation!J121,(Calculation!I121-Calculation!J121)*Calculation!$K$5,0),0)</f>
        <v>0</v>
      </c>
      <c r="BX117" s="127">
        <f>IF(Calculation!$N$5='Reference Data'!$BX$2,'Scaling Calculation'!D120,0)</f>
        <v>0</v>
      </c>
      <c r="BY117" s="3">
        <f>IF(Calculation!$N$5='Reference Data'!$BY$2,'Scaling Calculation'!H120,0)</f>
        <v>0</v>
      </c>
      <c r="BZ117" s="22">
        <f>IF(Calculation!$N$6="Yes",SUM('Reference Data'!BX117:BY117),0)</f>
        <v>0</v>
      </c>
      <c r="CA117" s="25"/>
      <c r="CB117" s="25"/>
      <c r="CC117" s="25"/>
      <c r="CD117" s="25"/>
      <c r="CE117" s="25"/>
      <c r="CF117" s="25"/>
      <c r="CG117" s="25"/>
      <c r="CH117" s="25"/>
      <c r="CI117" s="25"/>
      <c r="CJ117" s="25"/>
      <c r="CK117" s="25"/>
      <c r="CL117" s="25"/>
      <c r="CM117" s="25"/>
      <c r="CN117" s="25"/>
      <c r="CO117" s="25"/>
      <c r="CP117" s="25"/>
      <c r="CQ117" s="25" t="e">
        <f>IF(Calculation!#REF!='Reference Data'!CQ$2,Data!G117,0)</f>
        <v>#REF!</v>
      </c>
      <c r="CR117" s="25" t="e">
        <f>IF(Calculation!#REF!='Reference Data'!CR$2,Data!H117,0)</f>
        <v>#REF!</v>
      </c>
      <c r="CS117" s="25" t="e">
        <f>IF(Calculation!#REF!='Reference Data'!CS$2,Data!I117,0)</f>
        <v>#REF!</v>
      </c>
      <c r="CT117" s="25" t="e">
        <f>IF(Calculation!#REF!='Reference Data'!CT$2,Data!J117,0)</f>
        <v>#REF!</v>
      </c>
      <c r="CU117" s="25" t="e">
        <f>IF(Calculation!#REF!='Reference Data'!CU$2,Data!K117,0)</f>
        <v>#REF!</v>
      </c>
      <c r="CV117" s="25" t="e">
        <f>IF(Calculation!#REF!='Reference Data'!CV$2,Data!L117,0)</f>
        <v>#REF!</v>
      </c>
      <c r="CW117" s="25" t="e">
        <f>IF(Calculation!#REF!='Reference Data'!CW$2,Data!M117,0)</f>
        <v>#REF!</v>
      </c>
      <c r="CX117" s="25" t="e">
        <f>IF(Calculation!#REF!='Reference Data'!CX$2,Data!N117,0)</f>
        <v>#REF!</v>
      </c>
      <c r="CY117" s="25" t="e">
        <f>IF(Calculation!#REF!='Reference Data'!CY$2,Data!O117,0)</f>
        <v>#REF!</v>
      </c>
      <c r="CZ117" s="25" t="e">
        <f>IF(Calculation!#REF!='Reference Data'!CZ$2,Data!P117,0)</f>
        <v>#REF!</v>
      </c>
      <c r="DA117" s="25" t="e">
        <f>IF(Calculation!#REF!='Reference Data'!DA$2,Data!Q117,0)</f>
        <v>#REF!</v>
      </c>
      <c r="DB117" s="25" t="e">
        <f>IF(Calculation!#REF!='Reference Data'!DB$2,Data!R117,0)</f>
        <v>#REF!</v>
      </c>
      <c r="DC117" s="25" t="e">
        <f>IF(Calculation!#REF!='Reference Data'!DC$2,Data!S117,0)</f>
        <v>#REF!</v>
      </c>
      <c r="DD117" s="25" t="e">
        <f>IF(Calculation!#REF!='Reference Data'!DD$2,Data!T117,0)</f>
        <v>#REF!</v>
      </c>
      <c r="DE117" s="25" t="e">
        <f>IF(Calculation!#REF!='Reference Data'!DE$2,Data!U117,0)</f>
        <v>#REF!</v>
      </c>
      <c r="DF117" s="30" t="e">
        <f t="shared" si="16"/>
        <v>#REF!</v>
      </c>
    </row>
    <row r="118" spans="1:110" ht="15">
      <c r="A118" s="15">
        <v>10391</v>
      </c>
      <c r="B118" s="48" t="s">
        <v>125</v>
      </c>
      <c r="C118" s="24">
        <f>IF(Calculation!$C$6='Reference Data'!C$2,Data!G118,0)</f>
        <v>0</v>
      </c>
      <c r="D118" s="25">
        <f>IF(Calculation!$C$6='Reference Data'!D$2,Data!H118,0)</f>
        <v>0</v>
      </c>
      <c r="E118" s="25">
        <f>IF(Calculation!$C$6='Reference Data'!E$2,Data!I118,0)</f>
        <v>33.01731438356165</v>
      </c>
      <c r="F118" s="25">
        <f>IF(Calculation!$C$6='Reference Data'!F$2,Data!J118,0)</f>
        <v>0</v>
      </c>
      <c r="G118" s="25">
        <f>IF(Calculation!$C$6='Reference Data'!G$2,Data!K118,0)</f>
        <v>0</v>
      </c>
      <c r="H118" s="25">
        <f>IF(Calculation!$C$6='Reference Data'!H$2,Data!L118,0)</f>
        <v>0</v>
      </c>
      <c r="I118" s="25">
        <f>IF(Calculation!$C$6='Reference Data'!I$2,Data!M118,0)</f>
        <v>0</v>
      </c>
      <c r="J118" s="25">
        <f>IF(Calculation!$C$6='Reference Data'!J$2,Data!N118,0)</f>
        <v>0</v>
      </c>
      <c r="K118" s="25">
        <f>IF(Calculation!$C$6='Reference Data'!K$2,Data!O118,0)</f>
        <v>0</v>
      </c>
      <c r="L118" s="25">
        <f>IF(Calculation!$C$6='Reference Data'!L$2,Data!P118,0)</f>
        <v>0</v>
      </c>
      <c r="M118" s="25">
        <f>IF(Calculation!$C$6='Reference Data'!M$2,Data!Q118,0)</f>
        <v>0</v>
      </c>
      <c r="N118" s="25">
        <f>IF(Calculation!$C$6='Reference Data'!N$2,Data!R118,0)</f>
        <v>0</v>
      </c>
      <c r="O118" s="25">
        <f>IF(Calculation!$C$6='Reference Data'!O$2,Data!S118,0)</f>
        <v>0</v>
      </c>
      <c r="P118" s="25">
        <f>IF(Calculation!$C$6='Reference Data'!P$2,Data!T118,0)</f>
        <v>0</v>
      </c>
      <c r="Q118" s="25">
        <f>IF(Calculation!$C$6='Reference Data'!Q$2,Data!U118,0)</f>
        <v>0</v>
      </c>
      <c r="R118" s="30">
        <f t="shared" si="10"/>
        <v>33.01731438356165</v>
      </c>
      <c r="S118" s="31">
        <f>IF(S$2=Calculation!$D$6,Data!V118,0)</f>
        <v>0</v>
      </c>
      <c r="T118" s="6">
        <f>IF(T$2=Calculation!$D$6,Data!W118,0)</f>
        <v>0</v>
      </c>
      <c r="U118" s="6">
        <f>IF(U$2=Calculation!$D$6,Data!X118,0)</f>
        <v>0</v>
      </c>
      <c r="V118" s="6">
        <f>IF(V$2=Calculation!$D$6,Data!Y118,0)</f>
        <v>0</v>
      </c>
      <c r="W118" s="6">
        <f>IF(W$2=Calculation!$D$6,Data!Z118,0)</f>
        <v>0</v>
      </c>
      <c r="X118" s="6">
        <f>IF(X$2=Calculation!$D$6,Data!AA118,0)</f>
        <v>0</v>
      </c>
      <c r="Y118" s="6">
        <f>IF(Y$2=Calculation!$D$6,Data!AB118,0)</f>
        <v>0</v>
      </c>
      <c r="Z118" s="6">
        <f>IF(Z$2=Calculation!$D$6,Data!AC118,0)</f>
        <v>0</v>
      </c>
      <c r="AA118" s="6">
        <f>IF(AA$2=Calculation!$D$6,Data!AD118,0)</f>
        <v>0</v>
      </c>
      <c r="AB118" s="6">
        <f>IF(AB$2=Calculation!$D$6,Data!AE118,0)</f>
        <v>0</v>
      </c>
      <c r="AC118" s="6">
        <f>IF(AC$2=Calculation!$D$6,Data!AF118,0)</f>
        <v>0</v>
      </c>
      <c r="AD118" s="6">
        <f>IF(AD$2=Calculation!$D$6,Data!AG118,0)</f>
        <v>0</v>
      </c>
      <c r="AE118" s="6">
        <f>IF(AE$2=Calculation!$D$6,Data!AH118,0)</f>
        <v>0</v>
      </c>
      <c r="AF118" s="6">
        <f>IF(AF$2=Calculation!$D$6,Data!AI118,0)</f>
        <v>0</v>
      </c>
      <c r="AG118" s="8">
        <f t="shared" si="11"/>
        <v>0</v>
      </c>
      <c r="AH118" s="31">
        <f>IF(AH$2=Calculation!$E$6,0,0)</f>
        <v>0</v>
      </c>
      <c r="AI118" s="6">
        <f>IF(AI$2=Calculation!$E$6,Data!AJ118,0)</f>
        <v>0</v>
      </c>
      <c r="AJ118" s="6">
        <f>IF(AJ$2=Calculation!$E$6,Data!AK118,0)</f>
        <v>0</v>
      </c>
      <c r="AK118" s="6">
        <f>IF(AK$2=Calculation!$E$6,Data!AL118,0)</f>
        <v>0</v>
      </c>
      <c r="AL118" s="6">
        <f>IF(AL$2=Calculation!$E$6,Data!AM118,0)</f>
        <v>0</v>
      </c>
      <c r="AM118" s="6">
        <f>IF(AM$2=Calculation!$E$6,Data!AN118,0)</f>
        <v>0</v>
      </c>
      <c r="AN118" s="6">
        <f>IF(AN$2=Calculation!$E$6,Data!AO118,0)</f>
        <v>0</v>
      </c>
      <c r="AO118" s="6">
        <f>IF(AO$2=Calculation!$E$6,Data!AP118,0)</f>
        <v>0</v>
      </c>
      <c r="AP118" s="8">
        <f t="shared" si="12"/>
        <v>0</v>
      </c>
      <c r="AQ118" s="31">
        <f>IF(AQ$2=Calculation!$F$6,0,0)</f>
        <v>0</v>
      </c>
      <c r="AR118" s="6">
        <f>IF(AR$2=Calculation!$F$6,Data!AQ118,0)</f>
        <v>0</v>
      </c>
      <c r="AS118" s="6">
        <f>IF(AS$2=Calculation!$F$6,Data!AR118,0)</f>
        <v>0</v>
      </c>
      <c r="AT118" s="6">
        <f>IF(AT$2=Calculation!$F$6,Data!AS118,0)</f>
        <v>0</v>
      </c>
      <c r="AU118" s="6">
        <f>IF(AU$2=Calculation!$F$6,Data!AT118,0)</f>
        <v>0</v>
      </c>
      <c r="AV118" s="6">
        <f>IF(AV$2=Calculation!$F$6,Data!AU118,0)</f>
        <v>0</v>
      </c>
      <c r="AW118" s="6">
        <f>IF(AW$2=Calculation!$F$6,Data!AV118,0)</f>
        <v>0</v>
      </c>
      <c r="AX118" s="6">
        <f>IF(AX$2=Calculation!$F$6,Data!AW118,0)</f>
        <v>0</v>
      </c>
      <c r="AY118" s="8">
        <f t="shared" si="13"/>
        <v>0</v>
      </c>
      <c r="AZ118" s="31">
        <f>IF(AZ$2=Calculation!$G$6,0,0)</f>
        <v>0</v>
      </c>
      <c r="BA118" s="6">
        <f>IF(BA$2=Calculation!$G$6,Data!AX118,0)</f>
        <v>0</v>
      </c>
      <c r="BB118" s="6">
        <f>IF(BB$2=Calculation!$G$6,Data!AY118,0)</f>
        <v>0</v>
      </c>
      <c r="BC118" s="6">
        <f>IF(BC$2=Calculation!$G$6,Data!AZ118,0)</f>
        <v>0</v>
      </c>
      <c r="BD118" s="6">
        <f>IF(BD$2=Calculation!$G$6,Data!BA118,0)</f>
        <v>0</v>
      </c>
      <c r="BE118" s="6">
        <f>IF(BE$2=Calculation!$G$6,Data!BB118,0)</f>
        <v>0</v>
      </c>
      <c r="BF118" s="6">
        <f>IF(BF$2=Calculation!$G$6,Data!BC118,0)</f>
        <v>0</v>
      </c>
      <c r="BG118" s="6">
        <f>IF(BG$2=Calculation!$G$6,Data!BD118,0)</f>
        <v>0</v>
      </c>
      <c r="BH118" s="8">
        <f t="shared" si="14"/>
        <v>0</v>
      </c>
      <c r="BI118" s="119">
        <f>IF(Calculation!$H$6="Yes",Data!BE118,0)</f>
        <v>0</v>
      </c>
      <c r="BJ118" s="31">
        <f>IF(BJ$2=Calculation!$L$4,0,0)</f>
        <v>0</v>
      </c>
      <c r="BK118" s="6">
        <f>IF(BK$2=Calculation!$L$4,Data!BV118,0)</f>
        <v>0</v>
      </c>
      <c r="BL118" s="6">
        <f>IF(BL$2=Calculation!$L$4,Data!BW118,0)</f>
        <v>0.312</v>
      </c>
      <c r="BM118" s="6">
        <f>IF(BM$2=Calculation!$L$4,Data!BX118,0)</f>
        <v>0</v>
      </c>
      <c r="BN118" s="6">
        <f>IF(BN$2=Calculation!$L$4,Data!BY118,0)</f>
        <v>0</v>
      </c>
      <c r="BO118" s="22">
        <f t="shared" si="15"/>
        <v>0.312</v>
      </c>
      <c r="BP118" s="25">
        <f>IF(Calculation!$J$6='Reference Data'!BP$2,Data!C118,0)</f>
        <v>0</v>
      </c>
      <c r="BQ118" s="25">
        <f>IF(Calculation!$J$6='Reference Data'!BQ$2,Data!D118,0)</f>
        <v>0</v>
      </c>
      <c r="BR118" s="25">
        <f>IF(Calculation!$J$6='Reference Data'!BR$2,Data!E118,0)</f>
        <v>0</v>
      </c>
      <c r="BS118" s="25">
        <f>IF(Calculation!$J$6='Reference Data'!BS$2,Data!F118,0)</f>
        <v>29.977</v>
      </c>
      <c r="BT118" s="121">
        <f t="shared" si="17"/>
        <v>29.977</v>
      </c>
      <c r="BU118" s="124">
        <f>IF(Calculation!$L$6="Yes",'Reference Data'!BO118*Calculation!$L$5,0)</f>
        <v>0.156</v>
      </c>
      <c r="BV118" s="124">
        <f>IF(Calculation!$M$6="Yes",IF((Calculation!I122-'Reference Data'!BT118)&gt;0,(Calculation!I122-'Reference Data'!BT118)*Calculation!$M$5,0),0)</f>
        <v>0.7600785958904117</v>
      </c>
      <c r="BW118" s="97">
        <f>IF(Calculation!$K$6="Yes",IF((Calculation!I122)&lt;Calculation!J122,(Calculation!I122-Calculation!J122)*Calculation!$K$5,0),0)</f>
        <v>0</v>
      </c>
      <c r="BX118" s="127">
        <f>IF(Calculation!$N$5='Reference Data'!$BX$2,'Scaling Calculation'!D121,0)</f>
        <v>0</v>
      </c>
      <c r="BY118" s="3">
        <f>IF(Calculation!$N$5='Reference Data'!$BY$2,'Scaling Calculation'!H121,0)</f>
        <v>0</v>
      </c>
      <c r="BZ118" s="22">
        <f>IF(Calculation!$N$6="Yes",SUM('Reference Data'!BX118:BY118),0)</f>
        <v>0</v>
      </c>
      <c r="CA118" s="25"/>
      <c r="CB118" s="25"/>
      <c r="CC118" s="25"/>
      <c r="CD118" s="25"/>
      <c r="CE118" s="25"/>
      <c r="CF118" s="25"/>
      <c r="CG118" s="25"/>
      <c r="CH118" s="25"/>
      <c r="CI118" s="25"/>
      <c r="CJ118" s="25"/>
      <c r="CK118" s="25"/>
      <c r="CL118" s="25"/>
      <c r="CM118" s="25"/>
      <c r="CN118" s="25"/>
      <c r="CO118" s="25"/>
      <c r="CP118" s="25"/>
      <c r="CQ118" s="25" t="e">
        <f>IF(Calculation!#REF!='Reference Data'!CQ$2,Data!G118,0)</f>
        <v>#REF!</v>
      </c>
      <c r="CR118" s="25" t="e">
        <f>IF(Calculation!#REF!='Reference Data'!CR$2,Data!H118,0)</f>
        <v>#REF!</v>
      </c>
      <c r="CS118" s="25" t="e">
        <f>IF(Calculation!#REF!='Reference Data'!CS$2,Data!I118,0)</f>
        <v>#REF!</v>
      </c>
      <c r="CT118" s="25" t="e">
        <f>IF(Calculation!#REF!='Reference Data'!CT$2,Data!J118,0)</f>
        <v>#REF!</v>
      </c>
      <c r="CU118" s="25" t="e">
        <f>IF(Calculation!#REF!='Reference Data'!CU$2,Data!K118,0)</f>
        <v>#REF!</v>
      </c>
      <c r="CV118" s="25" t="e">
        <f>IF(Calculation!#REF!='Reference Data'!CV$2,Data!L118,0)</f>
        <v>#REF!</v>
      </c>
      <c r="CW118" s="25" t="e">
        <f>IF(Calculation!#REF!='Reference Data'!CW$2,Data!M118,0)</f>
        <v>#REF!</v>
      </c>
      <c r="CX118" s="25" t="e">
        <f>IF(Calculation!#REF!='Reference Data'!CX$2,Data!N118,0)</f>
        <v>#REF!</v>
      </c>
      <c r="CY118" s="25" t="e">
        <f>IF(Calculation!#REF!='Reference Data'!CY$2,Data!O118,0)</f>
        <v>#REF!</v>
      </c>
      <c r="CZ118" s="25" t="e">
        <f>IF(Calculation!#REF!='Reference Data'!CZ$2,Data!P118,0)</f>
        <v>#REF!</v>
      </c>
      <c r="DA118" s="25" t="e">
        <f>IF(Calculation!#REF!='Reference Data'!DA$2,Data!Q118,0)</f>
        <v>#REF!</v>
      </c>
      <c r="DB118" s="25" t="e">
        <f>IF(Calculation!#REF!='Reference Data'!DB$2,Data!R118,0)</f>
        <v>#REF!</v>
      </c>
      <c r="DC118" s="25" t="e">
        <f>IF(Calculation!#REF!='Reference Data'!DC$2,Data!S118,0)</f>
        <v>#REF!</v>
      </c>
      <c r="DD118" s="25" t="e">
        <f>IF(Calculation!#REF!='Reference Data'!DD$2,Data!T118,0)</f>
        <v>#REF!</v>
      </c>
      <c r="DE118" s="25" t="e">
        <f>IF(Calculation!#REF!='Reference Data'!DE$2,Data!U118,0)</f>
        <v>#REF!</v>
      </c>
      <c r="DF118" s="30" t="e">
        <f t="shared" si="16"/>
        <v>#REF!</v>
      </c>
    </row>
    <row r="119" spans="1:110" ht="15">
      <c r="A119" s="15">
        <v>10406</v>
      </c>
      <c r="B119" s="48" t="s">
        <v>126</v>
      </c>
      <c r="C119" s="24">
        <f>IF(Calculation!$C$6='Reference Data'!C$2,Data!G119,0)</f>
        <v>0</v>
      </c>
      <c r="D119" s="25">
        <f>IF(Calculation!$C$6='Reference Data'!D$2,Data!H119,0)</f>
        <v>0</v>
      </c>
      <c r="E119" s="25">
        <f>IF(Calculation!$C$6='Reference Data'!E$2,Data!I119,0)</f>
        <v>0.7178454337899545</v>
      </c>
      <c r="F119" s="25">
        <f>IF(Calculation!$C$6='Reference Data'!F$2,Data!J119,0)</f>
        <v>0</v>
      </c>
      <c r="G119" s="25">
        <f>IF(Calculation!$C$6='Reference Data'!G$2,Data!K119,0)</f>
        <v>0</v>
      </c>
      <c r="H119" s="25">
        <f>IF(Calculation!$C$6='Reference Data'!H$2,Data!L119,0)</f>
        <v>0</v>
      </c>
      <c r="I119" s="25">
        <f>IF(Calculation!$C$6='Reference Data'!I$2,Data!M119,0)</f>
        <v>0</v>
      </c>
      <c r="J119" s="25">
        <f>IF(Calculation!$C$6='Reference Data'!J$2,Data!N119,0)</f>
        <v>0</v>
      </c>
      <c r="K119" s="25">
        <f>IF(Calculation!$C$6='Reference Data'!K$2,Data!O119,0)</f>
        <v>0</v>
      </c>
      <c r="L119" s="25">
        <f>IF(Calculation!$C$6='Reference Data'!L$2,Data!P119,0)</f>
        <v>0</v>
      </c>
      <c r="M119" s="25">
        <f>IF(Calculation!$C$6='Reference Data'!M$2,Data!Q119,0)</f>
        <v>0</v>
      </c>
      <c r="N119" s="25">
        <f>IF(Calculation!$C$6='Reference Data'!N$2,Data!R119,0)</f>
        <v>0</v>
      </c>
      <c r="O119" s="25">
        <f>IF(Calculation!$C$6='Reference Data'!O$2,Data!S119,0)</f>
        <v>0</v>
      </c>
      <c r="P119" s="25">
        <f>IF(Calculation!$C$6='Reference Data'!P$2,Data!T119,0)</f>
        <v>0</v>
      </c>
      <c r="Q119" s="25">
        <f>IF(Calculation!$C$6='Reference Data'!Q$2,Data!U119,0)</f>
        <v>0</v>
      </c>
      <c r="R119" s="30">
        <f t="shared" si="10"/>
        <v>0.7178454337899545</v>
      </c>
      <c r="S119" s="31">
        <f>IF(S$2=Calculation!$D$6,Data!V119,0)</f>
        <v>0</v>
      </c>
      <c r="T119" s="6">
        <f>IF(T$2=Calculation!$D$6,Data!W119,0)</f>
        <v>0</v>
      </c>
      <c r="U119" s="6">
        <f>IF(U$2=Calculation!$D$6,Data!X119,0)</f>
        <v>0</v>
      </c>
      <c r="V119" s="6">
        <f>IF(V$2=Calculation!$D$6,Data!Y119,0)</f>
        <v>0</v>
      </c>
      <c r="W119" s="6">
        <f>IF(W$2=Calculation!$D$6,Data!Z119,0)</f>
        <v>0</v>
      </c>
      <c r="X119" s="6">
        <f>IF(X$2=Calculation!$D$6,Data!AA119,0)</f>
        <v>0</v>
      </c>
      <c r="Y119" s="6">
        <f>IF(Y$2=Calculation!$D$6,Data!AB119,0)</f>
        <v>0</v>
      </c>
      <c r="Z119" s="6">
        <f>IF(Z$2=Calculation!$D$6,Data!AC119,0)</f>
        <v>0</v>
      </c>
      <c r="AA119" s="6">
        <f>IF(AA$2=Calculation!$D$6,Data!AD119,0)</f>
        <v>0</v>
      </c>
      <c r="AB119" s="6">
        <f>IF(AB$2=Calculation!$D$6,Data!AE119,0)</f>
        <v>0</v>
      </c>
      <c r="AC119" s="6">
        <f>IF(AC$2=Calculation!$D$6,Data!AF119,0)</f>
        <v>0</v>
      </c>
      <c r="AD119" s="6">
        <f>IF(AD$2=Calculation!$D$6,Data!AG119,0)</f>
        <v>0</v>
      </c>
      <c r="AE119" s="6">
        <f>IF(AE$2=Calculation!$D$6,Data!AH119,0)</f>
        <v>0</v>
      </c>
      <c r="AF119" s="6">
        <f>IF(AF$2=Calculation!$D$6,Data!AI119,0)</f>
        <v>0</v>
      </c>
      <c r="AG119" s="8">
        <f t="shared" si="11"/>
        <v>0</v>
      </c>
      <c r="AH119" s="31">
        <f>IF(AH$2=Calculation!$E$6,0,0)</f>
        <v>0</v>
      </c>
      <c r="AI119" s="6">
        <f>IF(AI$2=Calculation!$E$6,Data!AJ119,0)</f>
        <v>0</v>
      </c>
      <c r="AJ119" s="6">
        <f>IF(AJ$2=Calculation!$E$6,Data!AK119,0)</f>
        <v>0</v>
      </c>
      <c r="AK119" s="6">
        <f>IF(AK$2=Calculation!$E$6,Data!AL119,0)</f>
        <v>0</v>
      </c>
      <c r="AL119" s="6">
        <f>IF(AL$2=Calculation!$E$6,Data!AM119,0)</f>
        <v>0</v>
      </c>
      <c r="AM119" s="6">
        <f>IF(AM$2=Calculation!$E$6,Data!AN119,0)</f>
        <v>0</v>
      </c>
      <c r="AN119" s="6">
        <f>IF(AN$2=Calculation!$E$6,Data!AO119,0)</f>
        <v>0</v>
      </c>
      <c r="AO119" s="6">
        <f>IF(AO$2=Calculation!$E$6,Data!AP119,0)</f>
        <v>0</v>
      </c>
      <c r="AP119" s="8">
        <f t="shared" si="12"/>
        <v>0</v>
      </c>
      <c r="AQ119" s="31">
        <f>IF(AQ$2=Calculation!$F$6,0,0)</f>
        <v>0</v>
      </c>
      <c r="AR119" s="6">
        <f>IF(AR$2=Calculation!$F$6,Data!AQ119,0)</f>
        <v>0</v>
      </c>
      <c r="AS119" s="6">
        <f>IF(AS$2=Calculation!$F$6,Data!AR119,0)</f>
        <v>0</v>
      </c>
      <c r="AT119" s="6">
        <f>IF(AT$2=Calculation!$F$6,Data!AS119,0)</f>
        <v>0</v>
      </c>
      <c r="AU119" s="6">
        <f>IF(AU$2=Calculation!$F$6,Data!AT119,0)</f>
        <v>0</v>
      </c>
      <c r="AV119" s="6">
        <f>IF(AV$2=Calculation!$F$6,Data!AU119,0)</f>
        <v>0</v>
      </c>
      <c r="AW119" s="6">
        <f>IF(AW$2=Calculation!$F$6,Data!AV119,0)</f>
        <v>0</v>
      </c>
      <c r="AX119" s="6">
        <f>IF(AX$2=Calculation!$F$6,Data!AW119,0)</f>
        <v>0</v>
      </c>
      <c r="AY119" s="8">
        <f t="shared" si="13"/>
        <v>0</v>
      </c>
      <c r="AZ119" s="31">
        <f>IF(AZ$2=Calculation!$G$6,0,0)</f>
        <v>0</v>
      </c>
      <c r="BA119" s="6">
        <f>IF(BA$2=Calculation!$G$6,Data!AX119,0)</f>
        <v>0</v>
      </c>
      <c r="BB119" s="6">
        <f>IF(BB$2=Calculation!$G$6,Data!AY119,0)</f>
        <v>0</v>
      </c>
      <c r="BC119" s="6">
        <f>IF(BC$2=Calculation!$G$6,Data!AZ119,0)</f>
        <v>0</v>
      </c>
      <c r="BD119" s="6">
        <f>IF(BD$2=Calculation!$G$6,Data!BA119,0)</f>
        <v>0</v>
      </c>
      <c r="BE119" s="6">
        <f>IF(BE$2=Calculation!$G$6,Data!BB119,0)</f>
        <v>0</v>
      </c>
      <c r="BF119" s="6">
        <f>IF(BF$2=Calculation!$G$6,Data!BC119,0)</f>
        <v>0</v>
      </c>
      <c r="BG119" s="6">
        <f>IF(BG$2=Calculation!$G$6,Data!BD119,0)</f>
        <v>0</v>
      </c>
      <c r="BH119" s="8">
        <f t="shared" si="14"/>
        <v>0</v>
      </c>
      <c r="BI119" s="119">
        <f>IF(Calculation!$H$6="Yes",Data!BE119,0)</f>
        <v>0</v>
      </c>
      <c r="BJ119" s="31">
        <f>IF(BJ$2=Calculation!$L$4,0,0)</f>
        <v>0</v>
      </c>
      <c r="BK119" s="6">
        <f>IF(BK$2=Calculation!$L$4,Data!BV119,0)</f>
        <v>0</v>
      </c>
      <c r="BL119" s="6">
        <f>IF(BL$2=Calculation!$L$4,Data!BW119,0)</f>
        <v>0</v>
      </c>
      <c r="BM119" s="6">
        <f>IF(BM$2=Calculation!$L$4,Data!BX119,0)</f>
        <v>0</v>
      </c>
      <c r="BN119" s="6">
        <f>IF(BN$2=Calculation!$L$4,Data!BY119,0)</f>
        <v>0</v>
      </c>
      <c r="BO119" s="22">
        <f t="shared" si="15"/>
        <v>0</v>
      </c>
      <c r="BP119" s="25">
        <f>IF(Calculation!$J$6='Reference Data'!BP$2,Data!C119,0)</f>
        <v>0</v>
      </c>
      <c r="BQ119" s="25">
        <f>IF(Calculation!$J$6='Reference Data'!BQ$2,Data!D119,0)</f>
        <v>0</v>
      </c>
      <c r="BR119" s="25">
        <f>IF(Calculation!$J$6='Reference Data'!BR$2,Data!E119,0)</f>
        <v>0</v>
      </c>
      <c r="BS119" s="25">
        <f>IF(Calculation!$J$6='Reference Data'!BS$2,Data!F119,0)</f>
        <v>0.458</v>
      </c>
      <c r="BT119" s="121">
        <f t="shared" si="17"/>
        <v>0.458</v>
      </c>
      <c r="BU119" s="124">
        <f>IF(Calculation!$L$6="Yes",'Reference Data'!BO119*Calculation!$L$5,0)</f>
        <v>0</v>
      </c>
      <c r="BV119" s="124">
        <f>IF(Calculation!$M$6="Yes",IF((Calculation!I123-'Reference Data'!BT119)&gt;0,(Calculation!I123-'Reference Data'!BT119)*Calculation!$M$5,0),0)</f>
        <v>0.06496135844748861</v>
      </c>
      <c r="BW119" s="97">
        <f>IF(Calculation!$K$6="Yes",IF((Calculation!I123)&lt;Calculation!J123,(Calculation!I123-Calculation!J123)*Calculation!$K$5,0),0)</f>
        <v>0</v>
      </c>
      <c r="BX119" s="127">
        <f>IF(Calculation!$N$5='Reference Data'!$BX$2,'Scaling Calculation'!D122,0)</f>
        <v>0</v>
      </c>
      <c r="BY119" s="3">
        <f>IF(Calculation!$N$5='Reference Data'!$BY$2,'Scaling Calculation'!H122,0)</f>
        <v>0</v>
      </c>
      <c r="BZ119" s="22">
        <f>IF(Calculation!$N$6="Yes",SUM('Reference Data'!BX119:BY119),0)</f>
        <v>0</v>
      </c>
      <c r="CA119" s="25"/>
      <c r="CB119" s="25"/>
      <c r="CC119" s="25"/>
      <c r="CD119" s="25"/>
      <c r="CE119" s="25"/>
      <c r="CF119" s="25"/>
      <c r="CG119" s="25"/>
      <c r="CH119" s="25"/>
      <c r="CI119" s="25"/>
      <c r="CJ119" s="25"/>
      <c r="CK119" s="25"/>
      <c r="CL119" s="25"/>
      <c r="CM119" s="25"/>
      <c r="CN119" s="25"/>
      <c r="CO119" s="25"/>
      <c r="CP119" s="25"/>
      <c r="CQ119" s="25" t="e">
        <f>IF(Calculation!#REF!='Reference Data'!CQ$2,Data!G119,0)</f>
        <v>#REF!</v>
      </c>
      <c r="CR119" s="25" t="e">
        <f>IF(Calculation!#REF!='Reference Data'!CR$2,Data!H119,0)</f>
        <v>#REF!</v>
      </c>
      <c r="CS119" s="25" t="e">
        <f>IF(Calculation!#REF!='Reference Data'!CS$2,Data!I119,0)</f>
        <v>#REF!</v>
      </c>
      <c r="CT119" s="25" t="e">
        <f>IF(Calculation!#REF!='Reference Data'!CT$2,Data!J119,0)</f>
        <v>#REF!</v>
      </c>
      <c r="CU119" s="25" t="e">
        <f>IF(Calculation!#REF!='Reference Data'!CU$2,Data!K119,0)</f>
        <v>#REF!</v>
      </c>
      <c r="CV119" s="25" t="e">
        <f>IF(Calculation!#REF!='Reference Data'!CV$2,Data!L119,0)</f>
        <v>#REF!</v>
      </c>
      <c r="CW119" s="25" t="e">
        <f>IF(Calculation!#REF!='Reference Data'!CW$2,Data!M119,0)</f>
        <v>#REF!</v>
      </c>
      <c r="CX119" s="25" t="e">
        <f>IF(Calculation!#REF!='Reference Data'!CX$2,Data!N119,0)</f>
        <v>#REF!</v>
      </c>
      <c r="CY119" s="25" t="e">
        <f>IF(Calculation!#REF!='Reference Data'!CY$2,Data!O119,0)</f>
        <v>#REF!</v>
      </c>
      <c r="CZ119" s="25" t="e">
        <f>IF(Calculation!#REF!='Reference Data'!CZ$2,Data!P119,0)</f>
        <v>#REF!</v>
      </c>
      <c r="DA119" s="25" t="e">
        <f>IF(Calculation!#REF!='Reference Data'!DA$2,Data!Q119,0)</f>
        <v>#REF!</v>
      </c>
      <c r="DB119" s="25" t="e">
        <f>IF(Calculation!#REF!='Reference Data'!DB$2,Data!R119,0)</f>
        <v>#REF!</v>
      </c>
      <c r="DC119" s="25" t="e">
        <f>IF(Calculation!#REF!='Reference Data'!DC$2,Data!S119,0)</f>
        <v>#REF!</v>
      </c>
      <c r="DD119" s="25" t="e">
        <f>IF(Calculation!#REF!='Reference Data'!DD$2,Data!T119,0)</f>
        <v>#REF!</v>
      </c>
      <c r="DE119" s="25" t="e">
        <f>IF(Calculation!#REF!='Reference Data'!DE$2,Data!U119,0)</f>
        <v>#REF!</v>
      </c>
      <c r="DF119" s="30" t="e">
        <f t="shared" si="16"/>
        <v>#REF!</v>
      </c>
    </row>
    <row r="120" spans="1:110" ht="15">
      <c r="A120" s="15">
        <v>10408</v>
      </c>
      <c r="B120" s="48" t="s">
        <v>127</v>
      </c>
      <c r="C120" s="24">
        <f>IF(Calculation!$C$6='Reference Data'!C$2,Data!G120,0)</f>
        <v>0</v>
      </c>
      <c r="D120" s="25">
        <f>IF(Calculation!$C$6='Reference Data'!D$2,Data!H120,0)</f>
        <v>0</v>
      </c>
      <c r="E120" s="25">
        <f>IF(Calculation!$C$6='Reference Data'!E$2,Data!I120,0)</f>
        <v>1.6404974885844752</v>
      </c>
      <c r="F120" s="25">
        <f>IF(Calculation!$C$6='Reference Data'!F$2,Data!J120,0)</f>
        <v>0</v>
      </c>
      <c r="G120" s="25">
        <f>IF(Calculation!$C$6='Reference Data'!G$2,Data!K120,0)</f>
        <v>0</v>
      </c>
      <c r="H120" s="25">
        <f>IF(Calculation!$C$6='Reference Data'!H$2,Data!L120,0)</f>
        <v>0</v>
      </c>
      <c r="I120" s="25">
        <f>IF(Calculation!$C$6='Reference Data'!I$2,Data!M120,0)</f>
        <v>0</v>
      </c>
      <c r="J120" s="25">
        <f>IF(Calculation!$C$6='Reference Data'!J$2,Data!N120,0)</f>
        <v>0</v>
      </c>
      <c r="K120" s="25">
        <f>IF(Calculation!$C$6='Reference Data'!K$2,Data!O120,0)</f>
        <v>0</v>
      </c>
      <c r="L120" s="25">
        <f>IF(Calculation!$C$6='Reference Data'!L$2,Data!P120,0)</f>
        <v>0</v>
      </c>
      <c r="M120" s="25">
        <f>IF(Calculation!$C$6='Reference Data'!M$2,Data!Q120,0)</f>
        <v>0</v>
      </c>
      <c r="N120" s="25">
        <f>IF(Calculation!$C$6='Reference Data'!N$2,Data!R120,0)</f>
        <v>0</v>
      </c>
      <c r="O120" s="25">
        <f>IF(Calculation!$C$6='Reference Data'!O$2,Data!S120,0)</f>
        <v>0</v>
      </c>
      <c r="P120" s="25">
        <f>IF(Calculation!$C$6='Reference Data'!P$2,Data!T120,0)</f>
        <v>0</v>
      </c>
      <c r="Q120" s="25">
        <f>IF(Calculation!$C$6='Reference Data'!Q$2,Data!U120,0)</f>
        <v>0</v>
      </c>
      <c r="R120" s="30">
        <f t="shared" si="10"/>
        <v>1.6404974885844752</v>
      </c>
      <c r="S120" s="31">
        <f>IF(S$2=Calculation!$D$6,Data!V120,0)</f>
        <v>0</v>
      </c>
      <c r="T120" s="6">
        <f>IF(T$2=Calculation!$D$6,Data!W120,0)</f>
        <v>0</v>
      </c>
      <c r="U120" s="6">
        <f>IF(U$2=Calculation!$D$6,Data!X120,0)</f>
        <v>0</v>
      </c>
      <c r="V120" s="6">
        <f>IF(V$2=Calculation!$D$6,Data!Y120,0)</f>
        <v>0</v>
      </c>
      <c r="W120" s="6">
        <f>IF(W$2=Calculation!$D$6,Data!Z120,0)</f>
        <v>0</v>
      </c>
      <c r="X120" s="6">
        <f>IF(X$2=Calculation!$D$6,Data!AA120,0)</f>
        <v>0</v>
      </c>
      <c r="Y120" s="6">
        <f>IF(Y$2=Calculation!$D$6,Data!AB120,0)</f>
        <v>0</v>
      </c>
      <c r="Z120" s="6">
        <f>IF(Z$2=Calculation!$D$6,Data!AC120,0)</f>
        <v>0</v>
      </c>
      <c r="AA120" s="6">
        <f>IF(AA$2=Calculation!$D$6,Data!AD120,0)</f>
        <v>0</v>
      </c>
      <c r="AB120" s="6">
        <f>IF(AB$2=Calculation!$D$6,Data!AE120,0)</f>
        <v>0</v>
      </c>
      <c r="AC120" s="6">
        <f>IF(AC$2=Calculation!$D$6,Data!AF120,0)</f>
        <v>0</v>
      </c>
      <c r="AD120" s="6">
        <f>IF(AD$2=Calculation!$D$6,Data!AG120,0)</f>
        <v>0</v>
      </c>
      <c r="AE120" s="6">
        <f>IF(AE$2=Calculation!$D$6,Data!AH120,0)</f>
        <v>0</v>
      </c>
      <c r="AF120" s="6">
        <f>IF(AF$2=Calculation!$D$6,Data!AI120,0)</f>
        <v>0</v>
      </c>
      <c r="AG120" s="8">
        <f t="shared" si="11"/>
        <v>0</v>
      </c>
      <c r="AH120" s="31">
        <f>IF(AH$2=Calculation!$E$6,0,0)</f>
        <v>0</v>
      </c>
      <c r="AI120" s="6">
        <f>IF(AI$2=Calculation!$E$6,Data!AJ120,0)</f>
        <v>0</v>
      </c>
      <c r="AJ120" s="6">
        <f>IF(AJ$2=Calculation!$E$6,Data!AK120,0)</f>
        <v>0</v>
      </c>
      <c r="AK120" s="6">
        <f>IF(AK$2=Calculation!$E$6,Data!AL120,0)</f>
        <v>0</v>
      </c>
      <c r="AL120" s="6">
        <f>IF(AL$2=Calculation!$E$6,Data!AM120,0)</f>
        <v>0</v>
      </c>
      <c r="AM120" s="6">
        <f>IF(AM$2=Calculation!$E$6,Data!AN120,0)</f>
        <v>0</v>
      </c>
      <c r="AN120" s="6">
        <f>IF(AN$2=Calculation!$E$6,Data!AO120,0)</f>
        <v>0</v>
      </c>
      <c r="AO120" s="6">
        <f>IF(AO$2=Calculation!$E$6,Data!AP120,0)</f>
        <v>0</v>
      </c>
      <c r="AP120" s="8">
        <f t="shared" si="12"/>
        <v>0</v>
      </c>
      <c r="AQ120" s="31">
        <f>IF(AQ$2=Calculation!$F$6,0,0)</f>
        <v>0</v>
      </c>
      <c r="AR120" s="6">
        <f>IF(AR$2=Calculation!$F$6,Data!AQ120,0)</f>
        <v>0</v>
      </c>
      <c r="AS120" s="6">
        <f>IF(AS$2=Calculation!$F$6,Data!AR120,0)</f>
        <v>0</v>
      </c>
      <c r="AT120" s="6">
        <f>IF(AT$2=Calculation!$F$6,Data!AS120,0)</f>
        <v>0</v>
      </c>
      <c r="AU120" s="6">
        <f>IF(AU$2=Calculation!$F$6,Data!AT120,0)</f>
        <v>0</v>
      </c>
      <c r="AV120" s="6">
        <f>IF(AV$2=Calculation!$F$6,Data!AU120,0)</f>
        <v>0</v>
      </c>
      <c r="AW120" s="6">
        <f>IF(AW$2=Calculation!$F$6,Data!AV120,0)</f>
        <v>0</v>
      </c>
      <c r="AX120" s="6">
        <f>IF(AX$2=Calculation!$F$6,Data!AW120,0)</f>
        <v>0</v>
      </c>
      <c r="AY120" s="8">
        <f t="shared" si="13"/>
        <v>0</v>
      </c>
      <c r="AZ120" s="31">
        <f>IF(AZ$2=Calculation!$G$6,0,0)</f>
        <v>0</v>
      </c>
      <c r="BA120" s="6">
        <f>IF(BA$2=Calculation!$G$6,Data!AX120,0)</f>
        <v>0</v>
      </c>
      <c r="BB120" s="6">
        <f>IF(BB$2=Calculation!$G$6,Data!AY120,0)</f>
        <v>0</v>
      </c>
      <c r="BC120" s="6">
        <f>IF(BC$2=Calculation!$G$6,Data!AZ120,0)</f>
        <v>0</v>
      </c>
      <c r="BD120" s="6">
        <f>IF(BD$2=Calculation!$G$6,Data!BA120,0)</f>
        <v>0</v>
      </c>
      <c r="BE120" s="6">
        <f>IF(BE$2=Calculation!$G$6,Data!BB120,0)</f>
        <v>0</v>
      </c>
      <c r="BF120" s="6">
        <f>IF(BF$2=Calculation!$G$6,Data!BC120,0)</f>
        <v>0</v>
      </c>
      <c r="BG120" s="6">
        <f>IF(BG$2=Calculation!$G$6,Data!BD120,0)</f>
        <v>0</v>
      </c>
      <c r="BH120" s="8">
        <f t="shared" si="14"/>
        <v>0</v>
      </c>
      <c r="BI120" s="119">
        <f>IF(Calculation!$H$6="Yes",Data!BE120,0)</f>
        <v>0</v>
      </c>
      <c r="BJ120" s="31">
        <f>IF(BJ$2=Calculation!$L$4,0,0)</f>
        <v>0</v>
      </c>
      <c r="BK120" s="6">
        <f>IF(BK$2=Calculation!$L$4,Data!BV120,0)</f>
        <v>0</v>
      </c>
      <c r="BL120" s="6">
        <f>IF(BL$2=Calculation!$L$4,Data!BW120,0)</f>
        <v>0</v>
      </c>
      <c r="BM120" s="6">
        <f>IF(BM$2=Calculation!$L$4,Data!BX120,0)</f>
        <v>0</v>
      </c>
      <c r="BN120" s="6">
        <f>IF(BN$2=Calculation!$L$4,Data!BY120,0)</f>
        <v>0</v>
      </c>
      <c r="BO120" s="22">
        <f t="shared" si="15"/>
        <v>0</v>
      </c>
      <c r="BP120" s="25">
        <f>IF(Calculation!$J$6='Reference Data'!BP$2,Data!C120,0)</f>
        <v>0</v>
      </c>
      <c r="BQ120" s="25">
        <f>IF(Calculation!$J$6='Reference Data'!BQ$2,Data!D120,0)</f>
        <v>0</v>
      </c>
      <c r="BR120" s="25">
        <f>IF(Calculation!$J$6='Reference Data'!BR$2,Data!E120,0)</f>
        <v>0</v>
      </c>
      <c r="BS120" s="25">
        <f>IF(Calculation!$J$6='Reference Data'!BS$2,Data!F120,0)</f>
        <v>1.527</v>
      </c>
      <c r="BT120" s="121">
        <f t="shared" si="17"/>
        <v>1.527</v>
      </c>
      <c r="BU120" s="124">
        <f>IF(Calculation!$L$6="Yes",'Reference Data'!BO120*Calculation!$L$5,0)</f>
        <v>0</v>
      </c>
      <c r="BV120" s="124">
        <f>IF(Calculation!$M$6="Yes",IF((Calculation!I124-'Reference Data'!BT120)&gt;0,(Calculation!I124-'Reference Data'!BT120)*Calculation!$M$5,0),0)</f>
        <v>0.02837437214611882</v>
      </c>
      <c r="BW120" s="97">
        <f>IF(Calculation!$K$6="Yes",IF((Calculation!I124)&lt;Calculation!J124,(Calculation!I124-Calculation!J124)*Calculation!$K$5,0),0)</f>
        <v>0</v>
      </c>
      <c r="BX120" s="127">
        <f>IF(Calculation!$N$5='Reference Data'!$BX$2,'Scaling Calculation'!D123,0)</f>
        <v>0</v>
      </c>
      <c r="BY120" s="3">
        <f>IF(Calculation!$N$5='Reference Data'!$BY$2,'Scaling Calculation'!H123,0)</f>
        <v>0</v>
      </c>
      <c r="BZ120" s="22">
        <f>IF(Calculation!$N$6="Yes",SUM('Reference Data'!BX120:BY120),0)</f>
        <v>0</v>
      </c>
      <c r="CA120" s="25"/>
      <c r="CB120" s="25"/>
      <c r="CC120" s="25"/>
      <c r="CD120" s="25"/>
      <c r="CE120" s="25"/>
      <c r="CF120" s="25"/>
      <c r="CG120" s="25"/>
      <c r="CH120" s="25"/>
      <c r="CI120" s="25"/>
      <c r="CJ120" s="25"/>
      <c r="CK120" s="25"/>
      <c r="CL120" s="25"/>
      <c r="CM120" s="25"/>
      <c r="CN120" s="25"/>
      <c r="CO120" s="25"/>
      <c r="CP120" s="25"/>
      <c r="CQ120" s="25" t="e">
        <f>IF(Calculation!#REF!='Reference Data'!CQ$2,Data!G120,0)</f>
        <v>#REF!</v>
      </c>
      <c r="CR120" s="25" t="e">
        <f>IF(Calculation!#REF!='Reference Data'!CR$2,Data!H120,0)</f>
        <v>#REF!</v>
      </c>
      <c r="CS120" s="25" t="e">
        <f>IF(Calculation!#REF!='Reference Data'!CS$2,Data!I120,0)</f>
        <v>#REF!</v>
      </c>
      <c r="CT120" s="25" t="e">
        <f>IF(Calculation!#REF!='Reference Data'!CT$2,Data!J120,0)</f>
        <v>#REF!</v>
      </c>
      <c r="CU120" s="25" t="e">
        <f>IF(Calculation!#REF!='Reference Data'!CU$2,Data!K120,0)</f>
        <v>#REF!</v>
      </c>
      <c r="CV120" s="25" t="e">
        <f>IF(Calculation!#REF!='Reference Data'!CV$2,Data!L120,0)</f>
        <v>#REF!</v>
      </c>
      <c r="CW120" s="25" t="e">
        <f>IF(Calculation!#REF!='Reference Data'!CW$2,Data!M120,0)</f>
        <v>#REF!</v>
      </c>
      <c r="CX120" s="25" t="e">
        <f>IF(Calculation!#REF!='Reference Data'!CX$2,Data!N120,0)</f>
        <v>#REF!</v>
      </c>
      <c r="CY120" s="25" t="e">
        <f>IF(Calculation!#REF!='Reference Data'!CY$2,Data!O120,0)</f>
        <v>#REF!</v>
      </c>
      <c r="CZ120" s="25" t="e">
        <f>IF(Calculation!#REF!='Reference Data'!CZ$2,Data!P120,0)</f>
        <v>#REF!</v>
      </c>
      <c r="DA120" s="25" t="e">
        <f>IF(Calculation!#REF!='Reference Data'!DA$2,Data!Q120,0)</f>
        <v>#REF!</v>
      </c>
      <c r="DB120" s="25" t="e">
        <f>IF(Calculation!#REF!='Reference Data'!DB$2,Data!R120,0)</f>
        <v>#REF!</v>
      </c>
      <c r="DC120" s="25" t="e">
        <f>IF(Calculation!#REF!='Reference Data'!DC$2,Data!S120,0)</f>
        <v>#REF!</v>
      </c>
      <c r="DD120" s="25" t="e">
        <f>IF(Calculation!#REF!='Reference Data'!DD$2,Data!T120,0)</f>
        <v>#REF!</v>
      </c>
      <c r="DE120" s="25" t="e">
        <f>IF(Calculation!#REF!='Reference Data'!DE$2,Data!U120,0)</f>
        <v>#REF!</v>
      </c>
      <c r="DF120" s="30" t="e">
        <f t="shared" si="16"/>
        <v>#REF!</v>
      </c>
    </row>
    <row r="121" spans="1:110" ht="15">
      <c r="A121" s="15">
        <v>10409</v>
      </c>
      <c r="B121" s="48" t="s">
        <v>128</v>
      </c>
      <c r="C121" s="24">
        <f>IF(Calculation!$C$6='Reference Data'!C$2,Data!G121,0)</f>
        <v>0</v>
      </c>
      <c r="D121" s="25">
        <f>IF(Calculation!$C$6='Reference Data'!D$2,Data!H121,0)</f>
        <v>0</v>
      </c>
      <c r="E121" s="25">
        <f>IF(Calculation!$C$6='Reference Data'!E$2,Data!I121,0)</f>
        <v>25.485007305936072</v>
      </c>
      <c r="F121" s="25">
        <f>IF(Calculation!$C$6='Reference Data'!F$2,Data!J121,0)</f>
        <v>0</v>
      </c>
      <c r="G121" s="25">
        <f>IF(Calculation!$C$6='Reference Data'!G$2,Data!K121,0)</f>
        <v>0</v>
      </c>
      <c r="H121" s="25">
        <f>IF(Calculation!$C$6='Reference Data'!H$2,Data!L121,0)</f>
        <v>0</v>
      </c>
      <c r="I121" s="25">
        <f>IF(Calculation!$C$6='Reference Data'!I$2,Data!M121,0)</f>
        <v>0</v>
      </c>
      <c r="J121" s="25">
        <f>IF(Calculation!$C$6='Reference Data'!J$2,Data!N121,0)</f>
        <v>0</v>
      </c>
      <c r="K121" s="25">
        <f>IF(Calculation!$C$6='Reference Data'!K$2,Data!O121,0)</f>
        <v>0</v>
      </c>
      <c r="L121" s="25">
        <f>IF(Calculation!$C$6='Reference Data'!L$2,Data!P121,0)</f>
        <v>0</v>
      </c>
      <c r="M121" s="25">
        <f>IF(Calculation!$C$6='Reference Data'!M$2,Data!Q121,0)</f>
        <v>0</v>
      </c>
      <c r="N121" s="25">
        <f>IF(Calculation!$C$6='Reference Data'!N$2,Data!R121,0)</f>
        <v>0</v>
      </c>
      <c r="O121" s="25">
        <f>IF(Calculation!$C$6='Reference Data'!O$2,Data!S121,0)</f>
        <v>0</v>
      </c>
      <c r="P121" s="25">
        <f>IF(Calculation!$C$6='Reference Data'!P$2,Data!T121,0)</f>
        <v>0</v>
      </c>
      <c r="Q121" s="25">
        <f>IF(Calculation!$C$6='Reference Data'!Q$2,Data!U121,0)</f>
        <v>0</v>
      </c>
      <c r="R121" s="30">
        <f t="shared" si="10"/>
        <v>25.485007305936072</v>
      </c>
      <c r="S121" s="31">
        <f>IF(S$2=Calculation!$D$6,Data!V121,0)</f>
        <v>0</v>
      </c>
      <c r="T121" s="6">
        <f>IF(T$2=Calculation!$D$6,Data!W121,0)</f>
        <v>0</v>
      </c>
      <c r="U121" s="6">
        <f>IF(U$2=Calculation!$D$6,Data!X121,0)</f>
        <v>0</v>
      </c>
      <c r="V121" s="6">
        <f>IF(V$2=Calculation!$D$6,Data!Y121,0)</f>
        <v>0</v>
      </c>
      <c r="W121" s="6">
        <f>IF(W$2=Calculation!$D$6,Data!Z121,0)</f>
        <v>0</v>
      </c>
      <c r="X121" s="6">
        <f>IF(X$2=Calculation!$D$6,Data!AA121,0)</f>
        <v>0</v>
      </c>
      <c r="Y121" s="6">
        <f>IF(Y$2=Calculation!$D$6,Data!AB121,0)</f>
        <v>0</v>
      </c>
      <c r="Z121" s="6">
        <f>IF(Z$2=Calculation!$D$6,Data!AC121,0)</f>
        <v>0</v>
      </c>
      <c r="AA121" s="6">
        <f>IF(AA$2=Calculation!$D$6,Data!AD121,0)</f>
        <v>0</v>
      </c>
      <c r="AB121" s="6">
        <f>IF(AB$2=Calculation!$D$6,Data!AE121,0)</f>
        <v>0</v>
      </c>
      <c r="AC121" s="6">
        <f>IF(AC$2=Calculation!$D$6,Data!AF121,0)</f>
        <v>0</v>
      </c>
      <c r="AD121" s="6">
        <f>IF(AD$2=Calculation!$D$6,Data!AG121,0)</f>
        <v>0</v>
      </c>
      <c r="AE121" s="6">
        <f>IF(AE$2=Calculation!$D$6,Data!AH121,0)</f>
        <v>0</v>
      </c>
      <c r="AF121" s="6">
        <f>IF(AF$2=Calculation!$D$6,Data!AI121,0)</f>
        <v>0</v>
      </c>
      <c r="AG121" s="8">
        <f t="shared" si="11"/>
        <v>0</v>
      </c>
      <c r="AH121" s="31">
        <f>IF(AH$2=Calculation!$E$6,0,0)</f>
        <v>0</v>
      </c>
      <c r="AI121" s="6">
        <f>IF(AI$2=Calculation!$E$6,Data!AJ121,0)</f>
        <v>0</v>
      </c>
      <c r="AJ121" s="6">
        <f>IF(AJ$2=Calculation!$E$6,Data!AK121,0)</f>
        <v>0</v>
      </c>
      <c r="AK121" s="6">
        <f>IF(AK$2=Calculation!$E$6,Data!AL121,0)</f>
        <v>0</v>
      </c>
      <c r="AL121" s="6">
        <f>IF(AL$2=Calculation!$E$6,Data!AM121,0)</f>
        <v>0</v>
      </c>
      <c r="AM121" s="6">
        <f>IF(AM$2=Calculation!$E$6,Data!AN121,0)</f>
        <v>0</v>
      </c>
      <c r="AN121" s="6">
        <f>IF(AN$2=Calculation!$E$6,Data!AO121,0)</f>
        <v>0</v>
      </c>
      <c r="AO121" s="6">
        <f>IF(AO$2=Calculation!$E$6,Data!AP121,0)</f>
        <v>0</v>
      </c>
      <c r="AP121" s="8">
        <f t="shared" si="12"/>
        <v>0</v>
      </c>
      <c r="AQ121" s="31">
        <f>IF(AQ$2=Calculation!$F$6,0,0)</f>
        <v>0</v>
      </c>
      <c r="AR121" s="6">
        <f>IF(AR$2=Calculation!$F$6,Data!AQ121,0)</f>
        <v>0</v>
      </c>
      <c r="AS121" s="6">
        <f>IF(AS$2=Calculation!$F$6,Data!AR121,0)</f>
        <v>0</v>
      </c>
      <c r="AT121" s="6">
        <f>IF(AT$2=Calculation!$F$6,Data!AS121,0)</f>
        <v>0</v>
      </c>
      <c r="AU121" s="6">
        <f>IF(AU$2=Calculation!$F$6,Data!AT121,0)</f>
        <v>0</v>
      </c>
      <c r="AV121" s="6">
        <f>IF(AV$2=Calculation!$F$6,Data!AU121,0)</f>
        <v>0</v>
      </c>
      <c r="AW121" s="6">
        <f>IF(AW$2=Calculation!$F$6,Data!AV121,0)</f>
        <v>0</v>
      </c>
      <c r="AX121" s="6">
        <f>IF(AX$2=Calculation!$F$6,Data!AW121,0)</f>
        <v>0</v>
      </c>
      <c r="AY121" s="8">
        <f t="shared" si="13"/>
        <v>0</v>
      </c>
      <c r="AZ121" s="31">
        <f>IF(AZ$2=Calculation!$G$6,0,0)</f>
        <v>0</v>
      </c>
      <c r="BA121" s="6">
        <f>IF(BA$2=Calculation!$G$6,Data!AX121,0)</f>
        <v>0</v>
      </c>
      <c r="BB121" s="6">
        <f>IF(BB$2=Calculation!$G$6,Data!AY121,0)</f>
        <v>0</v>
      </c>
      <c r="BC121" s="6">
        <f>IF(BC$2=Calculation!$G$6,Data!AZ121,0)</f>
        <v>0</v>
      </c>
      <c r="BD121" s="6">
        <f>IF(BD$2=Calculation!$G$6,Data!BA121,0)</f>
        <v>0</v>
      </c>
      <c r="BE121" s="6">
        <f>IF(BE$2=Calculation!$G$6,Data!BB121,0)</f>
        <v>0</v>
      </c>
      <c r="BF121" s="6">
        <f>IF(BF$2=Calculation!$G$6,Data!BC121,0)</f>
        <v>0</v>
      </c>
      <c r="BG121" s="6">
        <f>IF(BG$2=Calculation!$G$6,Data!BD121,0)</f>
        <v>0</v>
      </c>
      <c r="BH121" s="8">
        <f t="shared" si="14"/>
        <v>0</v>
      </c>
      <c r="BI121" s="119">
        <f>IF(Calculation!$H$6="Yes",Data!BE121,0)</f>
        <v>0</v>
      </c>
      <c r="BJ121" s="31">
        <f>IF(BJ$2=Calculation!$L$4,0,0)</f>
        <v>0</v>
      </c>
      <c r="BK121" s="6">
        <f>IF(BK$2=Calculation!$L$4,Data!BV121,0)</f>
        <v>0</v>
      </c>
      <c r="BL121" s="6">
        <f>IF(BL$2=Calculation!$L$4,Data!BW121,0)</f>
        <v>0</v>
      </c>
      <c r="BM121" s="6">
        <f>IF(BM$2=Calculation!$L$4,Data!BX121,0)</f>
        <v>0</v>
      </c>
      <c r="BN121" s="6">
        <f>IF(BN$2=Calculation!$L$4,Data!BY121,0)</f>
        <v>0</v>
      </c>
      <c r="BO121" s="22">
        <f t="shared" si="15"/>
        <v>0</v>
      </c>
      <c r="BP121" s="25">
        <f>IF(Calculation!$J$6='Reference Data'!BP$2,Data!C121,0)</f>
        <v>0</v>
      </c>
      <c r="BQ121" s="25">
        <f>IF(Calculation!$J$6='Reference Data'!BQ$2,Data!D121,0)</f>
        <v>0</v>
      </c>
      <c r="BR121" s="25">
        <f>IF(Calculation!$J$6='Reference Data'!BR$2,Data!E121,0)</f>
        <v>0</v>
      </c>
      <c r="BS121" s="25">
        <f>IF(Calculation!$J$6='Reference Data'!BS$2,Data!F121,0)</f>
        <v>20.421</v>
      </c>
      <c r="BT121" s="121">
        <f t="shared" si="17"/>
        <v>20.421</v>
      </c>
      <c r="BU121" s="124">
        <f>IF(Calculation!$L$6="Yes",'Reference Data'!BO121*Calculation!$L$5,0)</f>
        <v>0</v>
      </c>
      <c r="BV121" s="124">
        <f>IF(Calculation!$M$6="Yes",IF((Calculation!I125-'Reference Data'!BT121)&gt;0,(Calculation!I125-'Reference Data'!BT121)*Calculation!$M$5,0),0)</f>
        <v>1.2660018264840183</v>
      </c>
      <c r="BW121" s="97">
        <f>IF(Calculation!$K$6="Yes",IF((Calculation!I125)&lt;Calculation!J125,(Calculation!I125-Calculation!J125)*Calculation!$K$5,0),0)</f>
        <v>0</v>
      </c>
      <c r="BX121" s="127">
        <f>IF(Calculation!$N$5='Reference Data'!$BX$2,'Scaling Calculation'!D124,0)</f>
        <v>0</v>
      </c>
      <c r="BY121" s="3">
        <f>IF(Calculation!$N$5='Reference Data'!$BY$2,'Scaling Calculation'!H124,0)</f>
        <v>0</v>
      </c>
      <c r="BZ121" s="22">
        <f>IF(Calculation!$N$6="Yes",SUM('Reference Data'!BX121:BY121),0)</f>
        <v>0</v>
      </c>
      <c r="CA121" s="25"/>
      <c r="CB121" s="25"/>
      <c r="CC121" s="25"/>
      <c r="CD121" s="25"/>
      <c r="CE121" s="25"/>
      <c r="CF121" s="25"/>
      <c r="CG121" s="25"/>
      <c r="CH121" s="25"/>
      <c r="CI121" s="25"/>
      <c r="CJ121" s="25"/>
      <c r="CK121" s="25"/>
      <c r="CL121" s="25"/>
      <c r="CM121" s="25"/>
      <c r="CN121" s="25"/>
      <c r="CO121" s="25"/>
      <c r="CP121" s="25"/>
      <c r="CQ121" s="25" t="e">
        <f>IF(Calculation!#REF!='Reference Data'!CQ$2,Data!G121,0)</f>
        <v>#REF!</v>
      </c>
      <c r="CR121" s="25" t="e">
        <f>IF(Calculation!#REF!='Reference Data'!CR$2,Data!H121,0)</f>
        <v>#REF!</v>
      </c>
      <c r="CS121" s="25" t="e">
        <f>IF(Calculation!#REF!='Reference Data'!CS$2,Data!I121,0)</f>
        <v>#REF!</v>
      </c>
      <c r="CT121" s="25" t="e">
        <f>IF(Calculation!#REF!='Reference Data'!CT$2,Data!J121,0)</f>
        <v>#REF!</v>
      </c>
      <c r="CU121" s="25" t="e">
        <f>IF(Calculation!#REF!='Reference Data'!CU$2,Data!K121,0)</f>
        <v>#REF!</v>
      </c>
      <c r="CV121" s="25" t="e">
        <f>IF(Calculation!#REF!='Reference Data'!CV$2,Data!L121,0)</f>
        <v>#REF!</v>
      </c>
      <c r="CW121" s="25" t="e">
        <f>IF(Calculation!#REF!='Reference Data'!CW$2,Data!M121,0)</f>
        <v>#REF!</v>
      </c>
      <c r="CX121" s="25" t="e">
        <f>IF(Calculation!#REF!='Reference Data'!CX$2,Data!N121,0)</f>
        <v>#REF!</v>
      </c>
      <c r="CY121" s="25" t="e">
        <f>IF(Calculation!#REF!='Reference Data'!CY$2,Data!O121,0)</f>
        <v>#REF!</v>
      </c>
      <c r="CZ121" s="25" t="e">
        <f>IF(Calculation!#REF!='Reference Data'!CZ$2,Data!P121,0)</f>
        <v>#REF!</v>
      </c>
      <c r="DA121" s="25" t="e">
        <f>IF(Calculation!#REF!='Reference Data'!DA$2,Data!Q121,0)</f>
        <v>#REF!</v>
      </c>
      <c r="DB121" s="25" t="e">
        <f>IF(Calculation!#REF!='Reference Data'!DB$2,Data!R121,0)</f>
        <v>#REF!</v>
      </c>
      <c r="DC121" s="25" t="e">
        <f>IF(Calculation!#REF!='Reference Data'!DC$2,Data!S121,0)</f>
        <v>#REF!</v>
      </c>
      <c r="DD121" s="25" t="e">
        <f>IF(Calculation!#REF!='Reference Data'!DD$2,Data!T121,0)</f>
        <v>#REF!</v>
      </c>
      <c r="DE121" s="25" t="e">
        <f>IF(Calculation!#REF!='Reference Data'!DE$2,Data!U121,0)</f>
        <v>#REF!</v>
      </c>
      <c r="DF121" s="30" t="e">
        <f t="shared" si="16"/>
        <v>#REF!</v>
      </c>
    </row>
    <row r="122" spans="1:110" ht="15">
      <c r="A122" s="15">
        <v>10426</v>
      </c>
      <c r="B122" s="48" t="s">
        <v>129</v>
      </c>
      <c r="C122" s="24">
        <f>IF(Calculation!$C$6='Reference Data'!C$2,Data!G122,0)</f>
        <v>0</v>
      </c>
      <c r="D122" s="25">
        <f>IF(Calculation!$C$6='Reference Data'!D$2,Data!H122,0)</f>
        <v>0</v>
      </c>
      <c r="E122" s="25">
        <f>IF(Calculation!$C$6='Reference Data'!E$2,Data!I122,0)</f>
        <v>15.818367123287665</v>
      </c>
      <c r="F122" s="25">
        <f>IF(Calculation!$C$6='Reference Data'!F$2,Data!J122,0)</f>
        <v>0</v>
      </c>
      <c r="G122" s="25">
        <f>IF(Calculation!$C$6='Reference Data'!G$2,Data!K122,0)</f>
        <v>0</v>
      </c>
      <c r="H122" s="25">
        <f>IF(Calculation!$C$6='Reference Data'!H$2,Data!L122,0)</f>
        <v>0</v>
      </c>
      <c r="I122" s="25">
        <f>IF(Calculation!$C$6='Reference Data'!I$2,Data!M122,0)</f>
        <v>0</v>
      </c>
      <c r="J122" s="25">
        <f>IF(Calculation!$C$6='Reference Data'!J$2,Data!N122,0)</f>
        <v>0</v>
      </c>
      <c r="K122" s="25">
        <f>IF(Calculation!$C$6='Reference Data'!K$2,Data!O122,0)</f>
        <v>0</v>
      </c>
      <c r="L122" s="25">
        <f>IF(Calculation!$C$6='Reference Data'!L$2,Data!P122,0)</f>
        <v>0</v>
      </c>
      <c r="M122" s="25">
        <f>IF(Calculation!$C$6='Reference Data'!M$2,Data!Q122,0)</f>
        <v>0</v>
      </c>
      <c r="N122" s="25">
        <f>IF(Calculation!$C$6='Reference Data'!N$2,Data!R122,0)</f>
        <v>0</v>
      </c>
      <c r="O122" s="25">
        <f>IF(Calculation!$C$6='Reference Data'!O$2,Data!S122,0)</f>
        <v>0</v>
      </c>
      <c r="P122" s="25">
        <f>IF(Calculation!$C$6='Reference Data'!P$2,Data!T122,0)</f>
        <v>0</v>
      </c>
      <c r="Q122" s="25">
        <f>IF(Calculation!$C$6='Reference Data'!Q$2,Data!U122,0)</f>
        <v>0</v>
      </c>
      <c r="R122" s="30">
        <f t="shared" si="10"/>
        <v>15.818367123287665</v>
      </c>
      <c r="S122" s="31">
        <f>IF(S$2=Calculation!$D$6,Data!V122,0)</f>
        <v>0</v>
      </c>
      <c r="T122" s="6">
        <f>IF(T$2=Calculation!$D$6,Data!W122,0)</f>
        <v>0</v>
      </c>
      <c r="U122" s="6">
        <f>IF(U$2=Calculation!$D$6,Data!X122,0)</f>
        <v>0</v>
      </c>
      <c r="V122" s="6">
        <f>IF(V$2=Calculation!$D$6,Data!Y122,0)</f>
        <v>0</v>
      </c>
      <c r="W122" s="6">
        <f>IF(W$2=Calculation!$D$6,Data!Z122,0)</f>
        <v>0</v>
      </c>
      <c r="X122" s="6">
        <f>IF(X$2=Calculation!$D$6,Data!AA122,0)</f>
        <v>0</v>
      </c>
      <c r="Y122" s="6">
        <f>IF(Y$2=Calculation!$D$6,Data!AB122,0)</f>
        <v>0</v>
      </c>
      <c r="Z122" s="6">
        <f>IF(Z$2=Calculation!$D$6,Data!AC122,0)</f>
        <v>0</v>
      </c>
      <c r="AA122" s="6">
        <f>IF(AA$2=Calculation!$D$6,Data!AD122,0)</f>
        <v>0</v>
      </c>
      <c r="AB122" s="6">
        <f>IF(AB$2=Calculation!$D$6,Data!AE122,0)</f>
        <v>0</v>
      </c>
      <c r="AC122" s="6">
        <f>IF(AC$2=Calculation!$D$6,Data!AF122,0)</f>
        <v>0</v>
      </c>
      <c r="AD122" s="6">
        <f>IF(AD$2=Calculation!$D$6,Data!AG122,0)</f>
        <v>0</v>
      </c>
      <c r="AE122" s="6">
        <f>IF(AE$2=Calculation!$D$6,Data!AH122,0)</f>
        <v>0</v>
      </c>
      <c r="AF122" s="6">
        <f>IF(AF$2=Calculation!$D$6,Data!AI122,0)</f>
        <v>0</v>
      </c>
      <c r="AG122" s="8">
        <f t="shared" si="11"/>
        <v>0</v>
      </c>
      <c r="AH122" s="31">
        <f>IF(AH$2=Calculation!$E$6,0,0)</f>
        <v>0</v>
      </c>
      <c r="AI122" s="6">
        <f>IF(AI$2=Calculation!$E$6,Data!AJ122,0)</f>
        <v>0</v>
      </c>
      <c r="AJ122" s="6">
        <f>IF(AJ$2=Calculation!$E$6,Data!AK122,0)</f>
        <v>0</v>
      </c>
      <c r="AK122" s="6">
        <f>IF(AK$2=Calculation!$E$6,Data!AL122,0)</f>
        <v>0</v>
      </c>
      <c r="AL122" s="6">
        <f>IF(AL$2=Calculation!$E$6,Data!AM122,0)</f>
        <v>0</v>
      </c>
      <c r="AM122" s="6">
        <f>IF(AM$2=Calculation!$E$6,Data!AN122,0)</f>
        <v>0</v>
      </c>
      <c r="AN122" s="6">
        <f>IF(AN$2=Calculation!$E$6,Data!AO122,0)</f>
        <v>0</v>
      </c>
      <c r="AO122" s="6">
        <f>IF(AO$2=Calculation!$E$6,Data!AP122,0)</f>
        <v>0</v>
      </c>
      <c r="AP122" s="8">
        <f t="shared" si="12"/>
        <v>0</v>
      </c>
      <c r="AQ122" s="31">
        <f>IF(AQ$2=Calculation!$F$6,0,0)</f>
        <v>0</v>
      </c>
      <c r="AR122" s="6">
        <f>IF(AR$2=Calculation!$F$6,Data!AQ122,0)</f>
        <v>0</v>
      </c>
      <c r="AS122" s="6">
        <f>IF(AS$2=Calculation!$F$6,Data!AR122,0)</f>
        <v>0</v>
      </c>
      <c r="AT122" s="6">
        <f>IF(AT$2=Calculation!$F$6,Data!AS122,0)</f>
        <v>0</v>
      </c>
      <c r="AU122" s="6">
        <f>IF(AU$2=Calculation!$F$6,Data!AT122,0)</f>
        <v>0</v>
      </c>
      <c r="AV122" s="6">
        <f>IF(AV$2=Calculation!$F$6,Data!AU122,0)</f>
        <v>0</v>
      </c>
      <c r="AW122" s="6">
        <f>IF(AW$2=Calculation!$F$6,Data!AV122,0)</f>
        <v>0</v>
      </c>
      <c r="AX122" s="6">
        <f>IF(AX$2=Calculation!$F$6,Data!AW122,0)</f>
        <v>0</v>
      </c>
      <c r="AY122" s="8">
        <f t="shared" si="13"/>
        <v>0</v>
      </c>
      <c r="AZ122" s="31">
        <f>IF(AZ$2=Calculation!$G$6,0,0)</f>
        <v>0</v>
      </c>
      <c r="BA122" s="6">
        <f>IF(BA$2=Calculation!$G$6,Data!AX122,0)</f>
        <v>0</v>
      </c>
      <c r="BB122" s="6">
        <f>IF(BB$2=Calculation!$G$6,Data!AY122,0)</f>
        <v>0</v>
      </c>
      <c r="BC122" s="6">
        <f>IF(BC$2=Calculation!$G$6,Data!AZ122,0)</f>
        <v>0</v>
      </c>
      <c r="BD122" s="6">
        <f>IF(BD$2=Calculation!$G$6,Data!BA122,0)</f>
        <v>0</v>
      </c>
      <c r="BE122" s="6">
        <f>IF(BE$2=Calculation!$G$6,Data!BB122,0)</f>
        <v>0</v>
      </c>
      <c r="BF122" s="6">
        <f>IF(BF$2=Calculation!$G$6,Data!BC122,0)</f>
        <v>0</v>
      </c>
      <c r="BG122" s="6">
        <f>IF(BG$2=Calculation!$G$6,Data!BD122,0)</f>
        <v>0</v>
      </c>
      <c r="BH122" s="8">
        <f t="shared" si="14"/>
        <v>0</v>
      </c>
      <c r="BI122" s="119">
        <f>IF(Calculation!$H$6="Yes",Data!BE122,0)</f>
        <v>0</v>
      </c>
      <c r="BJ122" s="31">
        <f>IF(BJ$2=Calculation!$L$4,0,0)</f>
        <v>0</v>
      </c>
      <c r="BK122" s="6">
        <f>IF(BK$2=Calculation!$L$4,Data!BV122,0)</f>
        <v>0</v>
      </c>
      <c r="BL122" s="6">
        <f>IF(BL$2=Calculation!$L$4,Data!BW122,0)</f>
        <v>0</v>
      </c>
      <c r="BM122" s="6">
        <f>IF(BM$2=Calculation!$L$4,Data!BX122,0)</f>
        <v>0</v>
      </c>
      <c r="BN122" s="6">
        <f>IF(BN$2=Calculation!$L$4,Data!BY122,0)</f>
        <v>0</v>
      </c>
      <c r="BO122" s="22">
        <f t="shared" si="15"/>
        <v>0</v>
      </c>
      <c r="BP122" s="25">
        <f>IF(Calculation!$J$6='Reference Data'!BP$2,Data!C122,0)</f>
        <v>0</v>
      </c>
      <c r="BQ122" s="25">
        <f>IF(Calculation!$J$6='Reference Data'!BQ$2,Data!D122,0)</f>
        <v>0</v>
      </c>
      <c r="BR122" s="25">
        <f>IF(Calculation!$J$6='Reference Data'!BR$2,Data!E122,0)</f>
        <v>0</v>
      </c>
      <c r="BS122" s="25">
        <f>IF(Calculation!$J$6='Reference Data'!BS$2,Data!F122,0)</f>
        <v>36.539</v>
      </c>
      <c r="BT122" s="121">
        <f t="shared" si="17"/>
        <v>36.539</v>
      </c>
      <c r="BU122" s="124">
        <f>IF(Calculation!$L$6="Yes",'Reference Data'!BO122*Calculation!$L$5,0)</f>
        <v>0</v>
      </c>
      <c r="BV122" s="124">
        <f>IF(Calculation!$M$6="Yes",IF((Calculation!I126-'Reference Data'!BT122)&gt;0,(Calculation!I126-'Reference Data'!BT122)*Calculation!$M$5,0),0)</f>
        <v>0</v>
      </c>
      <c r="BW122" s="97">
        <f>IF(Calculation!$K$6="Yes",IF((Calculation!I126)&lt;Calculation!J126,(Calculation!I126-Calculation!J126)*Calculation!$K$5,0),0)</f>
        <v>-20.720632876712337</v>
      </c>
      <c r="BX122" s="127">
        <f>IF(Calculation!$N$5='Reference Data'!$BX$2,'Scaling Calculation'!D125,0)</f>
        <v>0</v>
      </c>
      <c r="BY122" s="3">
        <f>IF(Calculation!$N$5='Reference Data'!$BY$2,'Scaling Calculation'!H125,0)</f>
        <v>0</v>
      </c>
      <c r="BZ122" s="22">
        <f>IF(Calculation!$N$6="Yes",SUM('Reference Data'!BX122:BY122),0)</f>
        <v>0</v>
      </c>
      <c r="CA122" s="25"/>
      <c r="CB122" s="25"/>
      <c r="CC122" s="25"/>
      <c r="CD122" s="25"/>
      <c r="CE122" s="25"/>
      <c r="CF122" s="25"/>
      <c r="CG122" s="25"/>
      <c r="CH122" s="25"/>
      <c r="CI122" s="25"/>
      <c r="CJ122" s="25"/>
      <c r="CK122" s="25"/>
      <c r="CL122" s="25"/>
      <c r="CM122" s="25"/>
      <c r="CN122" s="25"/>
      <c r="CO122" s="25"/>
      <c r="CP122" s="25"/>
      <c r="CQ122" s="25" t="e">
        <f>IF(Calculation!#REF!='Reference Data'!CQ$2,Data!G122,0)</f>
        <v>#REF!</v>
      </c>
      <c r="CR122" s="25" t="e">
        <f>IF(Calculation!#REF!='Reference Data'!CR$2,Data!H122,0)</f>
        <v>#REF!</v>
      </c>
      <c r="CS122" s="25" t="e">
        <f>IF(Calculation!#REF!='Reference Data'!CS$2,Data!I122,0)</f>
        <v>#REF!</v>
      </c>
      <c r="CT122" s="25" t="e">
        <f>IF(Calculation!#REF!='Reference Data'!CT$2,Data!J122,0)</f>
        <v>#REF!</v>
      </c>
      <c r="CU122" s="25" t="e">
        <f>IF(Calculation!#REF!='Reference Data'!CU$2,Data!K122,0)</f>
        <v>#REF!</v>
      </c>
      <c r="CV122" s="25" t="e">
        <f>IF(Calculation!#REF!='Reference Data'!CV$2,Data!L122,0)</f>
        <v>#REF!</v>
      </c>
      <c r="CW122" s="25" t="e">
        <f>IF(Calculation!#REF!='Reference Data'!CW$2,Data!M122,0)</f>
        <v>#REF!</v>
      </c>
      <c r="CX122" s="25" t="e">
        <f>IF(Calculation!#REF!='Reference Data'!CX$2,Data!N122,0)</f>
        <v>#REF!</v>
      </c>
      <c r="CY122" s="25" t="e">
        <f>IF(Calculation!#REF!='Reference Data'!CY$2,Data!O122,0)</f>
        <v>#REF!</v>
      </c>
      <c r="CZ122" s="25" t="e">
        <f>IF(Calculation!#REF!='Reference Data'!CZ$2,Data!P122,0)</f>
        <v>#REF!</v>
      </c>
      <c r="DA122" s="25" t="e">
        <f>IF(Calculation!#REF!='Reference Data'!DA$2,Data!Q122,0)</f>
        <v>#REF!</v>
      </c>
      <c r="DB122" s="25" t="e">
        <f>IF(Calculation!#REF!='Reference Data'!DB$2,Data!R122,0)</f>
        <v>#REF!</v>
      </c>
      <c r="DC122" s="25" t="e">
        <f>IF(Calculation!#REF!='Reference Data'!DC$2,Data!S122,0)</f>
        <v>#REF!</v>
      </c>
      <c r="DD122" s="25" t="e">
        <f>IF(Calculation!#REF!='Reference Data'!DD$2,Data!T122,0)</f>
        <v>#REF!</v>
      </c>
      <c r="DE122" s="25" t="e">
        <f>IF(Calculation!#REF!='Reference Data'!DE$2,Data!U122,0)</f>
        <v>#REF!</v>
      </c>
      <c r="DF122" s="30" t="e">
        <f t="shared" si="16"/>
        <v>#REF!</v>
      </c>
    </row>
    <row r="123" spans="1:110" ht="15">
      <c r="A123" s="15">
        <v>10434</v>
      </c>
      <c r="B123" s="48" t="s">
        <v>130</v>
      </c>
      <c r="C123" s="24">
        <f>IF(Calculation!$C$6='Reference Data'!C$2,Data!G123,0)</f>
        <v>0</v>
      </c>
      <c r="D123" s="25">
        <f>IF(Calculation!$C$6='Reference Data'!D$2,Data!H123,0)</f>
        <v>0</v>
      </c>
      <c r="E123" s="25">
        <f>IF(Calculation!$C$6='Reference Data'!E$2,Data!I123,0)</f>
        <v>26.469575228310493</v>
      </c>
      <c r="F123" s="25">
        <f>IF(Calculation!$C$6='Reference Data'!F$2,Data!J123,0)</f>
        <v>0</v>
      </c>
      <c r="G123" s="25">
        <f>IF(Calculation!$C$6='Reference Data'!G$2,Data!K123,0)</f>
        <v>0</v>
      </c>
      <c r="H123" s="25">
        <f>IF(Calculation!$C$6='Reference Data'!H$2,Data!L123,0)</f>
        <v>0</v>
      </c>
      <c r="I123" s="25">
        <f>IF(Calculation!$C$6='Reference Data'!I$2,Data!M123,0)</f>
        <v>0</v>
      </c>
      <c r="J123" s="25">
        <f>IF(Calculation!$C$6='Reference Data'!J$2,Data!N123,0)</f>
        <v>0</v>
      </c>
      <c r="K123" s="25">
        <f>IF(Calculation!$C$6='Reference Data'!K$2,Data!O123,0)</f>
        <v>0</v>
      </c>
      <c r="L123" s="25">
        <f>IF(Calculation!$C$6='Reference Data'!L$2,Data!P123,0)</f>
        <v>0</v>
      </c>
      <c r="M123" s="25">
        <f>IF(Calculation!$C$6='Reference Data'!M$2,Data!Q123,0)</f>
        <v>0</v>
      </c>
      <c r="N123" s="25">
        <f>IF(Calculation!$C$6='Reference Data'!N$2,Data!R123,0)</f>
        <v>0</v>
      </c>
      <c r="O123" s="25">
        <f>IF(Calculation!$C$6='Reference Data'!O$2,Data!S123,0)</f>
        <v>0</v>
      </c>
      <c r="P123" s="25">
        <f>IF(Calculation!$C$6='Reference Data'!P$2,Data!T123,0)</f>
        <v>0</v>
      </c>
      <c r="Q123" s="25">
        <f>IF(Calculation!$C$6='Reference Data'!Q$2,Data!U123,0)</f>
        <v>0</v>
      </c>
      <c r="R123" s="30">
        <f t="shared" si="10"/>
        <v>26.469575228310493</v>
      </c>
      <c r="S123" s="31">
        <f>IF(S$2=Calculation!$D$6,Data!V123,0)</f>
        <v>0</v>
      </c>
      <c r="T123" s="6">
        <f>IF(T$2=Calculation!$D$6,Data!W123,0)</f>
        <v>0</v>
      </c>
      <c r="U123" s="6">
        <f>IF(U$2=Calculation!$D$6,Data!X123,0)</f>
        <v>0</v>
      </c>
      <c r="V123" s="6">
        <f>IF(V$2=Calculation!$D$6,Data!Y123,0)</f>
        <v>0</v>
      </c>
      <c r="W123" s="6">
        <f>IF(W$2=Calculation!$D$6,Data!Z123,0)</f>
        <v>0</v>
      </c>
      <c r="X123" s="6">
        <f>IF(X$2=Calculation!$D$6,Data!AA123,0)</f>
        <v>0</v>
      </c>
      <c r="Y123" s="6">
        <f>IF(Y$2=Calculation!$D$6,Data!AB123,0)</f>
        <v>0</v>
      </c>
      <c r="Z123" s="6">
        <f>IF(Z$2=Calculation!$D$6,Data!AC123,0)</f>
        <v>0</v>
      </c>
      <c r="AA123" s="6">
        <f>IF(AA$2=Calculation!$D$6,Data!AD123,0)</f>
        <v>0</v>
      </c>
      <c r="AB123" s="6">
        <f>IF(AB$2=Calculation!$D$6,Data!AE123,0)</f>
        <v>0</v>
      </c>
      <c r="AC123" s="6">
        <f>IF(AC$2=Calculation!$D$6,Data!AF123,0)</f>
        <v>0</v>
      </c>
      <c r="AD123" s="6">
        <f>IF(AD$2=Calculation!$D$6,Data!AG123,0)</f>
        <v>0</v>
      </c>
      <c r="AE123" s="6">
        <f>IF(AE$2=Calculation!$D$6,Data!AH123,0)</f>
        <v>0</v>
      </c>
      <c r="AF123" s="6">
        <f>IF(AF$2=Calculation!$D$6,Data!AI123,0)</f>
        <v>0</v>
      </c>
      <c r="AG123" s="8">
        <f t="shared" si="11"/>
        <v>0</v>
      </c>
      <c r="AH123" s="31">
        <f>IF(AH$2=Calculation!$E$6,0,0)</f>
        <v>0</v>
      </c>
      <c r="AI123" s="6">
        <f>IF(AI$2=Calculation!$E$6,Data!AJ123,0)</f>
        <v>0</v>
      </c>
      <c r="AJ123" s="6">
        <f>IF(AJ$2=Calculation!$E$6,Data!AK123,0)</f>
        <v>0</v>
      </c>
      <c r="AK123" s="6">
        <f>IF(AK$2=Calculation!$E$6,Data!AL123,0)</f>
        <v>0</v>
      </c>
      <c r="AL123" s="6">
        <f>IF(AL$2=Calculation!$E$6,Data!AM123,0)</f>
        <v>0</v>
      </c>
      <c r="AM123" s="6">
        <f>IF(AM$2=Calculation!$E$6,Data!AN123,0)</f>
        <v>0</v>
      </c>
      <c r="AN123" s="6">
        <f>IF(AN$2=Calculation!$E$6,Data!AO123,0)</f>
        <v>0</v>
      </c>
      <c r="AO123" s="6">
        <f>IF(AO$2=Calculation!$E$6,Data!AP123,0)</f>
        <v>0</v>
      </c>
      <c r="AP123" s="8">
        <f t="shared" si="12"/>
        <v>0</v>
      </c>
      <c r="AQ123" s="31">
        <f>IF(AQ$2=Calculation!$F$6,0,0)</f>
        <v>0</v>
      </c>
      <c r="AR123" s="6">
        <f>IF(AR$2=Calculation!$F$6,Data!AQ123,0)</f>
        <v>0</v>
      </c>
      <c r="AS123" s="6">
        <f>IF(AS$2=Calculation!$F$6,Data!AR123,0)</f>
        <v>0</v>
      </c>
      <c r="AT123" s="6">
        <f>IF(AT$2=Calculation!$F$6,Data!AS123,0)</f>
        <v>0</v>
      </c>
      <c r="AU123" s="6">
        <f>IF(AU$2=Calculation!$F$6,Data!AT123,0)</f>
        <v>0</v>
      </c>
      <c r="AV123" s="6">
        <f>IF(AV$2=Calculation!$F$6,Data!AU123,0)</f>
        <v>0</v>
      </c>
      <c r="AW123" s="6">
        <f>IF(AW$2=Calculation!$F$6,Data!AV123,0)</f>
        <v>0</v>
      </c>
      <c r="AX123" s="6">
        <f>IF(AX$2=Calculation!$F$6,Data!AW123,0)</f>
        <v>0</v>
      </c>
      <c r="AY123" s="8">
        <f t="shared" si="13"/>
        <v>0</v>
      </c>
      <c r="AZ123" s="31">
        <f>IF(AZ$2=Calculation!$G$6,0,0)</f>
        <v>0</v>
      </c>
      <c r="BA123" s="6">
        <f>IF(BA$2=Calculation!$G$6,Data!AX123,0)</f>
        <v>0</v>
      </c>
      <c r="BB123" s="6">
        <f>IF(BB$2=Calculation!$G$6,Data!AY123,0)</f>
        <v>0</v>
      </c>
      <c r="BC123" s="6">
        <f>IF(BC$2=Calculation!$G$6,Data!AZ123,0)</f>
        <v>0</v>
      </c>
      <c r="BD123" s="6">
        <f>IF(BD$2=Calculation!$G$6,Data!BA123,0)</f>
        <v>0</v>
      </c>
      <c r="BE123" s="6">
        <f>IF(BE$2=Calculation!$G$6,Data!BB123,0)</f>
        <v>0</v>
      </c>
      <c r="BF123" s="6">
        <f>IF(BF$2=Calculation!$G$6,Data!BC123,0)</f>
        <v>0</v>
      </c>
      <c r="BG123" s="6">
        <f>IF(BG$2=Calculation!$G$6,Data!BD123,0)</f>
        <v>0</v>
      </c>
      <c r="BH123" s="8">
        <f t="shared" si="14"/>
        <v>0</v>
      </c>
      <c r="BI123" s="119">
        <f>IF(Calculation!$H$6="Yes",Data!BE123,0)</f>
        <v>0</v>
      </c>
      <c r="BJ123" s="31">
        <f>IF(BJ$2=Calculation!$L$4,0,0)</f>
        <v>0</v>
      </c>
      <c r="BK123" s="6">
        <f>IF(BK$2=Calculation!$L$4,Data!BV123,0)</f>
        <v>0</v>
      </c>
      <c r="BL123" s="6">
        <f>IF(BL$2=Calculation!$L$4,Data!BW123,0)</f>
        <v>0</v>
      </c>
      <c r="BM123" s="6">
        <f>IF(BM$2=Calculation!$L$4,Data!BX123,0)</f>
        <v>0</v>
      </c>
      <c r="BN123" s="6">
        <f>IF(BN$2=Calculation!$L$4,Data!BY123,0)</f>
        <v>0</v>
      </c>
      <c r="BO123" s="22">
        <f t="shared" si="15"/>
        <v>0</v>
      </c>
      <c r="BP123" s="25">
        <f>IF(Calculation!$J$6='Reference Data'!BP$2,Data!C123,0)</f>
        <v>0</v>
      </c>
      <c r="BQ123" s="25">
        <f>IF(Calculation!$J$6='Reference Data'!BQ$2,Data!D123,0)</f>
        <v>0</v>
      </c>
      <c r="BR123" s="25">
        <f>IF(Calculation!$J$6='Reference Data'!BR$2,Data!E123,0)</f>
        <v>0</v>
      </c>
      <c r="BS123" s="25">
        <f>IF(Calculation!$J$6='Reference Data'!BS$2,Data!F123,0)</f>
        <v>27.157</v>
      </c>
      <c r="BT123" s="121">
        <f t="shared" si="17"/>
        <v>27.157</v>
      </c>
      <c r="BU123" s="124">
        <f>IF(Calculation!$L$6="Yes",'Reference Data'!BO123*Calculation!$L$5,0)</f>
        <v>0</v>
      </c>
      <c r="BV123" s="124">
        <f>IF(Calculation!$M$6="Yes",IF((Calculation!I127-'Reference Data'!BT123)&gt;0,(Calculation!I127-'Reference Data'!BT123)*Calculation!$M$5,0),0)</f>
        <v>0</v>
      </c>
      <c r="BW123" s="97">
        <f>IF(Calculation!$K$6="Yes",IF((Calculation!I127)&lt;Calculation!J127,(Calculation!I127-Calculation!J127)*Calculation!$K$5,0),0)</f>
        <v>-0.687424771689507</v>
      </c>
      <c r="BX123" s="127">
        <f>IF(Calculation!$N$5='Reference Data'!$BX$2,'Scaling Calculation'!D126,0)</f>
        <v>0</v>
      </c>
      <c r="BY123" s="3">
        <f>IF(Calculation!$N$5='Reference Data'!$BY$2,'Scaling Calculation'!H126,0)</f>
        <v>0</v>
      </c>
      <c r="BZ123" s="22">
        <f>IF(Calculation!$N$6="Yes",SUM('Reference Data'!BX123:BY123),0)</f>
        <v>0</v>
      </c>
      <c r="CA123" s="25"/>
      <c r="CB123" s="25"/>
      <c r="CC123" s="25"/>
      <c r="CD123" s="25"/>
      <c r="CE123" s="25"/>
      <c r="CF123" s="25"/>
      <c r="CG123" s="25"/>
      <c r="CH123" s="25"/>
      <c r="CI123" s="25"/>
      <c r="CJ123" s="25"/>
      <c r="CK123" s="25"/>
      <c r="CL123" s="25"/>
      <c r="CM123" s="25"/>
      <c r="CN123" s="25"/>
      <c r="CO123" s="25"/>
      <c r="CP123" s="25"/>
      <c r="CQ123" s="25" t="e">
        <f>IF(Calculation!#REF!='Reference Data'!CQ$2,Data!G123,0)</f>
        <v>#REF!</v>
      </c>
      <c r="CR123" s="25" t="e">
        <f>IF(Calculation!#REF!='Reference Data'!CR$2,Data!H123,0)</f>
        <v>#REF!</v>
      </c>
      <c r="CS123" s="25" t="e">
        <f>IF(Calculation!#REF!='Reference Data'!CS$2,Data!I123,0)</f>
        <v>#REF!</v>
      </c>
      <c r="CT123" s="25" t="e">
        <f>IF(Calculation!#REF!='Reference Data'!CT$2,Data!J123,0)</f>
        <v>#REF!</v>
      </c>
      <c r="CU123" s="25" t="e">
        <f>IF(Calculation!#REF!='Reference Data'!CU$2,Data!K123,0)</f>
        <v>#REF!</v>
      </c>
      <c r="CV123" s="25" t="e">
        <f>IF(Calculation!#REF!='Reference Data'!CV$2,Data!L123,0)</f>
        <v>#REF!</v>
      </c>
      <c r="CW123" s="25" t="e">
        <f>IF(Calculation!#REF!='Reference Data'!CW$2,Data!M123,0)</f>
        <v>#REF!</v>
      </c>
      <c r="CX123" s="25" t="e">
        <f>IF(Calculation!#REF!='Reference Data'!CX$2,Data!N123,0)</f>
        <v>#REF!</v>
      </c>
      <c r="CY123" s="25" t="e">
        <f>IF(Calculation!#REF!='Reference Data'!CY$2,Data!O123,0)</f>
        <v>#REF!</v>
      </c>
      <c r="CZ123" s="25" t="e">
        <f>IF(Calculation!#REF!='Reference Data'!CZ$2,Data!P123,0)</f>
        <v>#REF!</v>
      </c>
      <c r="DA123" s="25" t="e">
        <f>IF(Calculation!#REF!='Reference Data'!DA$2,Data!Q123,0)</f>
        <v>#REF!</v>
      </c>
      <c r="DB123" s="25" t="e">
        <f>IF(Calculation!#REF!='Reference Data'!DB$2,Data!R123,0)</f>
        <v>#REF!</v>
      </c>
      <c r="DC123" s="25" t="e">
        <f>IF(Calculation!#REF!='Reference Data'!DC$2,Data!S123,0)</f>
        <v>#REF!</v>
      </c>
      <c r="DD123" s="25" t="e">
        <f>IF(Calculation!#REF!='Reference Data'!DD$2,Data!T123,0)</f>
        <v>#REF!</v>
      </c>
      <c r="DE123" s="25" t="e">
        <f>IF(Calculation!#REF!='Reference Data'!DE$2,Data!U123,0)</f>
        <v>#REF!</v>
      </c>
      <c r="DF123" s="30" t="e">
        <f t="shared" si="16"/>
        <v>#REF!</v>
      </c>
    </row>
    <row r="124" spans="1:110" ht="15">
      <c r="A124" s="15">
        <v>10436</v>
      </c>
      <c r="B124" s="48" t="s">
        <v>131</v>
      </c>
      <c r="C124" s="24">
        <f>IF(Calculation!$C$6='Reference Data'!C$2,Data!G124,0)</f>
        <v>0</v>
      </c>
      <c r="D124" s="25">
        <f>IF(Calculation!$C$6='Reference Data'!D$2,Data!H124,0)</f>
        <v>0</v>
      </c>
      <c r="E124" s="25">
        <f>IF(Calculation!$C$6='Reference Data'!E$2,Data!I124,0)</f>
        <v>23.73813207762557</v>
      </c>
      <c r="F124" s="25">
        <f>IF(Calculation!$C$6='Reference Data'!F$2,Data!J124,0)</f>
        <v>0</v>
      </c>
      <c r="G124" s="25">
        <f>IF(Calculation!$C$6='Reference Data'!G$2,Data!K124,0)</f>
        <v>0</v>
      </c>
      <c r="H124" s="25">
        <f>IF(Calculation!$C$6='Reference Data'!H$2,Data!L124,0)</f>
        <v>0</v>
      </c>
      <c r="I124" s="25">
        <f>IF(Calculation!$C$6='Reference Data'!I$2,Data!M124,0)</f>
        <v>0</v>
      </c>
      <c r="J124" s="25">
        <f>IF(Calculation!$C$6='Reference Data'!J$2,Data!N124,0)</f>
        <v>0</v>
      </c>
      <c r="K124" s="25">
        <f>IF(Calculation!$C$6='Reference Data'!K$2,Data!O124,0)</f>
        <v>0</v>
      </c>
      <c r="L124" s="25">
        <f>IF(Calculation!$C$6='Reference Data'!L$2,Data!P124,0)</f>
        <v>0</v>
      </c>
      <c r="M124" s="25">
        <f>IF(Calculation!$C$6='Reference Data'!M$2,Data!Q124,0)</f>
        <v>0</v>
      </c>
      <c r="N124" s="25">
        <f>IF(Calculation!$C$6='Reference Data'!N$2,Data!R124,0)</f>
        <v>0</v>
      </c>
      <c r="O124" s="25">
        <f>IF(Calculation!$C$6='Reference Data'!O$2,Data!S124,0)</f>
        <v>0</v>
      </c>
      <c r="P124" s="25">
        <f>IF(Calculation!$C$6='Reference Data'!P$2,Data!T124,0)</f>
        <v>0</v>
      </c>
      <c r="Q124" s="25">
        <f>IF(Calculation!$C$6='Reference Data'!Q$2,Data!U124,0)</f>
        <v>0</v>
      </c>
      <c r="R124" s="30">
        <f t="shared" si="10"/>
        <v>23.73813207762557</v>
      </c>
      <c r="S124" s="31">
        <f>IF(S$2=Calculation!$D$6,Data!V124,0)</f>
        <v>0</v>
      </c>
      <c r="T124" s="6">
        <f>IF(T$2=Calculation!$D$6,Data!W124,0)</f>
        <v>0</v>
      </c>
      <c r="U124" s="6">
        <f>IF(U$2=Calculation!$D$6,Data!X124,0)</f>
        <v>0</v>
      </c>
      <c r="V124" s="6">
        <f>IF(V$2=Calculation!$D$6,Data!Y124,0)</f>
        <v>0</v>
      </c>
      <c r="W124" s="6">
        <f>IF(W$2=Calculation!$D$6,Data!Z124,0)</f>
        <v>0</v>
      </c>
      <c r="X124" s="6">
        <f>IF(X$2=Calculation!$D$6,Data!AA124,0)</f>
        <v>0</v>
      </c>
      <c r="Y124" s="6">
        <f>IF(Y$2=Calculation!$D$6,Data!AB124,0)</f>
        <v>0</v>
      </c>
      <c r="Z124" s="6">
        <f>IF(Z$2=Calculation!$D$6,Data!AC124,0)</f>
        <v>0</v>
      </c>
      <c r="AA124" s="6">
        <f>IF(AA$2=Calculation!$D$6,Data!AD124,0)</f>
        <v>0</v>
      </c>
      <c r="AB124" s="6">
        <f>IF(AB$2=Calculation!$D$6,Data!AE124,0)</f>
        <v>0</v>
      </c>
      <c r="AC124" s="6">
        <f>IF(AC$2=Calculation!$D$6,Data!AF124,0)</f>
        <v>0</v>
      </c>
      <c r="AD124" s="6">
        <f>IF(AD$2=Calculation!$D$6,Data!AG124,0)</f>
        <v>0</v>
      </c>
      <c r="AE124" s="6">
        <f>IF(AE$2=Calculation!$D$6,Data!AH124,0)</f>
        <v>0</v>
      </c>
      <c r="AF124" s="6">
        <f>IF(AF$2=Calculation!$D$6,Data!AI124,0)</f>
        <v>0</v>
      </c>
      <c r="AG124" s="8">
        <f t="shared" si="11"/>
        <v>0</v>
      </c>
      <c r="AH124" s="31">
        <f>IF(AH$2=Calculation!$E$6,0,0)</f>
        <v>0</v>
      </c>
      <c r="AI124" s="6">
        <f>IF(AI$2=Calculation!$E$6,Data!AJ124,0)</f>
        <v>0</v>
      </c>
      <c r="AJ124" s="6">
        <f>IF(AJ$2=Calculation!$E$6,Data!AK124,0)</f>
        <v>0</v>
      </c>
      <c r="AK124" s="6">
        <f>IF(AK$2=Calculation!$E$6,Data!AL124,0)</f>
        <v>0</v>
      </c>
      <c r="AL124" s="6">
        <f>IF(AL$2=Calculation!$E$6,Data!AM124,0)</f>
        <v>0</v>
      </c>
      <c r="AM124" s="6">
        <f>IF(AM$2=Calculation!$E$6,Data!AN124,0)</f>
        <v>0</v>
      </c>
      <c r="AN124" s="6">
        <f>IF(AN$2=Calculation!$E$6,Data!AO124,0)</f>
        <v>0</v>
      </c>
      <c r="AO124" s="6">
        <f>IF(AO$2=Calculation!$E$6,Data!AP124,0)</f>
        <v>0</v>
      </c>
      <c r="AP124" s="8">
        <f t="shared" si="12"/>
        <v>0</v>
      </c>
      <c r="AQ124" s="31">
        <f>IF(AQ$2=Calculation!$F$6,0,0)</f>
        <v>0</v>
      </c>
      <c r="AR124" s="6">
        <f>IF(AR$2=Calculation!$F$6,Data!AQ124,0)</f>
        <v>0</v>
      </c>
      <c r="AS124" s="6">
        <f>IF(AS$2=Calculation!$F$6,Data!AR124,0)</f>
        <v>0</v>
      </c>
      <c r="AT124" s="6">
        <f>IF(AT$2=Calculation!$F$6,Data!AS124,0)</f>
        <v>0</v>
      </c>
      <c r="AU124" s="6">
        <f>IF(AU$2=Calculation!$F$6,Data!AT124,0)</f>
        <v>0</v>
      </c>
      <c r="AV124" s="6">
        <f>IF(AV$2=Calculation!$F$6,Data!AU124,0)</f>
        <v>0</v>
      </c>
      <c r="AW124" s="6">
        <f>IF(AW$2=Calculation!$F$6,Data!AV124,0)</f>
        <v>0</v>
      </c>
      <c r="AX124" s="6">
        <f>IF(AX$2=Calculation!$F$6,Data!AW124,0)</f>
        <v>0</v>
      </c>
      <c r="AY124" s="8">
        <f t="shared" si="13"/>
        <v>0</v>
      </c>
      <c r="AZ124" s="31">
        <f>IF(AZ$2=Calculation!$G$6,0,0)</f>
        <v>0</v>
      </c>
      <c r="BA124" s="6">
        <f>IF(BA$2=Calculation!$G$6,Data!AX124,0)</f>
        <v>0</v>
      </c>
      <c r="BB124" s="6">
        <f>IF(BB$2=Calculation!$G$6,Data!AY124,0)</f>
        <v>0</v>
      </c>
      <c r="BC124" s="6">
        <f>IF(BC$2=Calculation!$G$6,Data!AZ124,0)</f>
        <v>0</v>
      </c>
      <c r="BD124" s="6">
        <f>IF(BD$2=Calculation!$G$6,Data!BA124,0)</f>
        <v>0</v>
      </c>
      <c r="BE124" s="6">
        <f>IF(BE$2=Calculation!$G$6,Data!BB124,0)</f>
        <v>0</v>
      </c>
      <c r="BF124" s="6">
        <f>IF(BF$2=Calculation!$G$6,Data!BC124,0)</f>
        <v>0</v>
      </c>
      <c r="BG124" s="6">
        <f>IF(BG$2=Calculation!$G$6,Data!BD124,0)</f>
        <v>0</v>
      </c>
      <c r="BH124" s="8">
        <f t="shared" si="14"/>
        <v>0</v>
      </c>
      <c r="BI124" s="119">
        <f>IF(Calculation!$H$6="Yes",Data!BE124,0)</f>
        <v>0</v>
      </c>
      <c r="BJ124" s="31">
        <f>IF(BJ$2=Calculation!$L$4,0,0)</f>
        <v>0</v>
      </c>
      <c r="BK124" s="6">
        <f>IF(BK$2=Calculation!$L$4,Data!BV124,0)</f>
        <v>0</v>
      </c>
      <c r="BL124" s="6">
        <f>IF(BL$2=Calculation!$L$4,Data!BW124,0)</f>
        <v>0.006</v>
      </c>
      <c r="BM124" s="6">
        <f>IF(BM$2=Calculation!$L$4,Data!BX124,0)</f>
        <v>0</v>
      </c>
      <c r="BN124" s="6">
        <f>IF(BN$2=Calculation!$L$4,Data!BY124,0)</f>
        <v>0</v>
      </c>
      <c r="BO124" s="22">
        <f t="shared" si="15"/>
        <v>0.006</v>
      </c>
      <c r="BP124" s="25">
        <f>IF(Calculation!$J$6='Reference Data'!BP$2,Data!C124,0)</f>
        <v>0</v>
      </c>
      <c r="BQ124" s="25">
        <f>IF(Calculation!$J$6='Reference Data'!BQ$2,Data!D124,0)</f>
        <v>0</v>
      </c>
      <c r="BR124" s="25">
        <f>IF(Calculation!$J$6='Reference Data'!BR$2,Data!E124,0)</f>
        <v>0</v>
      </c>
      <c r="BS124" s="25">
        <f>IF(Calculation!$J$6='Reference Data'!BS$2,Data!F124,0)</f>
        <v>19.152</v>
      </c>
      <c r="BT124" s="121">
        <f t="shared" si="17"/>
        <v>19.152</v>
      </c>
      <c r="BU124" s="124">
        <f>IF(Calculation!$L$6="Yes",'Reference Data'!BO124*Calculation!$L$5,0)</f>
        <v>0.003</v>
      </c>
      <c r="BV124" s="124">
        <f>IF(Calculation!$M$6="Yes",IF((Calculation!I128-'Reference Data'!BT124)&gt;0,(Calculation!I128-'Reference Data'!BT124)*Calculation!$M$5,0),0)</f>
        <v>1.1465330194063919</v>
      </c>
      <c r="BW124" s="97">
        <f>IF(Calculation!$K$6="Yes",IF((Calculation!I128)&lt;Calculation!J128,(Calculation!I128-Calculation!J128)*Calculation!$K$5,0),0)</f>
        <v>0</v>
      </c>
      <c r="BX124" s="127">
        <f>IF(Calculation!$N$5='Reference Data'!$BX$2,'Scaling Calculation'!D127,0)</f>
        <v>0</v>
      </c>
      <c r="BY124" s="3">
        <f>IF(Calculation!$N$5='Reference Data'!$BY$2,'Scaling Calculation'!H127,0)</f>
        <v>0</v>
      </c>
      <c r="BZ124" s="22">
        <f>IF(Calculation!$N$6="Yes",SUM('Reference Data'!BX124:BY124),0)</f>
        <v>0</v>
      </c>
      <c r="CA124" s="25"/>
      <c r="CB124" s="25"/>
      <c r="CC124" s="25"/>
      <c r="CD124" s="25"/>
      <c r="CE124" s="25"/>
      <c r="CF124" s="25"/>
      <c r="CG124" s="25"/>
      <c r="CH124" s="25"/>
      <c r="CI124" s="25"/>
      <c r="CJ124" s="25"/>
      <c r="CK124" s="25"/>
      <c r="CL124" s="25"/>
      <c r="CM124" s="25"/>
      <c r="CN124" s="25"/>
      <c r="CO124" s="25"/>
      <c r="CP124" s="25"/>
      <c r="CQ124" s="25" t="e">
        <f>IF(Calculation!#REF!='Reference Data'!CQ$2,Data!G124,0)</f>
        <v>#REF!</v>
      </c>
      <c r="CR124" s="25" t="e">
        <f>IF(Calculation!#REF!='Reference Data'!CR$2,Data!H124,0)</f>
        <v>#REF!</v>
      </c>
      <c r="CS124" s="25" t="e">
        <f>IF(Calculation!#REF!='Reference Data'!CS$2,Data!I124,0)</f>
        <v>#REF!</v>
      </c>
      <c r="CT124" s="25" t="e">
        <f>IF(Calculation!#REF!='Reference Data'!CT$2,Data!J124,0)</f>
        <v>#REF!</v>
      </c>
      <c r="CU124" s="25" t="e">
        <f>IF(Calculation!#REF!='Reference Data'!CU$2,Data!K124,0)</f>
        <v>#REF!</v>
      </c>
      <c r="CV124" s="25" t="e">
        <f>IF(Calculation!#REF!='Reference Data'!CV$2,Data!L124,0)</f>
        <v>#REF!</v>
      </c>
      <c r="CW124" s="25" t="e">
        <f>IF(Calculation!#REF!='Reference Data'!CW$2,Data!M124,0)</f>
        <v>#REF!</v>
      </c>
      <c r="CX124" s="25" t="e">
        <f>IF(Calculation!#REF!='Reference Data'!CX$2,Data!N124,0)</f>
        <v>#REF!</v>
      </c>
      <c r="CY124" s="25" t="e">
        <f>IF(Calculation!#REF!='Reference Data'!CY$2,Data!O124,0)</f>
        <v>#REF!</v>
      </c>
      <c r="CZ124" s="25" t="e">
        <f>IF(Calculation!#REF!='Reference Data'!CZ$2,Data!P124,0)</f>
        <v>#REF!</v>
      </c>
      <c r="DA124" s="25" t="e">
        <f>IF(Calculation!#REF!='Reference Data'!DA$2,Data!Q124,0)</f>
        <v>#REF!</v>
      </c>
      <c r="DB124" s="25" t="e">
        <f>IF(Calculation!#REF!='Reference Data'!DB$2,Data!R124,0)</f>
        <v>#REF!</v>
      </c>
      <c r="DC124" s="25" t="e">
        <f>IF(Calculation!#REF!='Reference Data'!DC$2,Data!S124,0)</f>
        <v>#REF!</v>
      </c>
      <c r="DD124" s="25" t="e">
        <f>IF(Calculation!#REF!='Reference Data'!DD$2,Data!T124,0)</f>
        <v>#REF!</v>
      </c>
      <c r="DE124" s="25" t="e">
        <f>IF(Calculation!#REF!='Reference Data'!DE$2,Data!U124,0)</f>
        <v>#REF!</v>
      </c>
      <c r="DF124" s="30" t="e">
        <f t="shared" si="16"/>
        <v>#REF!</v>
      </c>
    </row>
    <row r="125" spans="1:110" ht="15">
      <c r="A125" s="15">
        <v>10440</v>
      </c>
      <c r="B125" s="48" t="s">
        <v>132</v>
      </c>
      <c r="C125" s="24">
        <f>IF(Calculation!$C$6='Reference Data'!C$2,Data!G125,0)</f>
        <v>0</v>
      </c>
      <c r="D125" s="25">
        <f>IF(Calculation!$C$6='Reference Data'!D$2,Data!H125,0)</f>
        <v>0</v>
      </c>
      <c r="E125" s="25">
        <f>IF(Calculation!$C$6='Reference Data'!E$2,Data!I125,0)</f>
        <v>5.193996575342465</v>
      </c>
      <c r="F125" s="25">
        <f>IF(Calculation!$C$6='Reference Data'!F$2,Data!J125,0)</f>
        <v>0</v>
      </c>
      <c r="G125" s="25">
        <f>IF(Calculation!$C$6='Reference Data'!G$2,Data!K125,0)</f>
        <v>0</v>
      </c>
      <c r="H125" s="25">
        <f>IF(Calculation!$C$6='Reference Data'!H$2,Data!L125,0)</f>
        <v>0</v>
      </c>
      <c r="I125" s="25">
        <f>IF(Calculation!$C$6='Reference Data'!I$2,Data!M125,0)</f>
        <v>0</v>
      </c>
      <c r="J125" s="25">
        <f>IF(Calculation!$C$6='Reference Data'!J$2,Data!N125,0)</f>
        <v>0</v>
      </c>
      <c r="K125" s="25">
        <f>IF(Calculation!$C$6='Reference Data'!K$2,Data!O125,0)</f>
        <v>0</v>
      </c>
      <c r="L125" s="25">
        <f>IF(Calculation!$C$6='Reference Data'!L$2,Data!P125,0)</f>
        <v>0</v>
      </c>
      <c r="M125" s="25">
        <f>IF(Calculation!$C$6='Reference Data'!M$2,Data!Q125,0)</f>
        <v>0</v>
      </c>
      <c r="N125" s="25">
        <f>IF(Calculation!$C$6='Reference Data'!N$2,Data!R125,0)</f>
        <v>0</v>
      </c>
      <c r="O125" s="25">
        <f>IF(Calculation!$C$6='Reference Data'!O$2,Data!S125,0)</f>
        <v>0</v>
      </c>
      <c r="P125" s="25">
        <f>IF(Calculation!$C$6='Reference Data'!P$2,Data!T125,0)</f>
        <v>0</v>
      </c>
      <c r="Q125" s="25">
        <f>IF(Calculation!$C$6='Reference Data'!Q$2,Data!U125,0)</f>
        <v>0</v>
      </c>
      <c r="R125" s="30">
        <f t="shared" si="10"/>
        <v>5.193996575342465</v>
      </c>
      <c r="S125" s="31">
        <f>IF(S$2=Calculation!$D$6,Data!V125,0)</f>
        <v>0</v>
      </c>
      <c r="T125" s="6">
        <f>IF(T$2=Calculation!$D$6,Data!W125,0)</f>
        <v>0</v>
      </c>
      <c r="U125" s="6">
        <f>IF(U$2=Calculation!$D$6,Data!X125,0)</f>
        <v>0</v>
      </c>
      <c r="V125" s="6">
        <f>IF(V$2=Calculation!$D$6,Data!Y125,0)</f>
        <v>0</v>
      </c>
      <c r="W125" s="6">
        <f>IF(W$2=Calculation!$D$6,Data!Z125,0)</f>
        <v>0</v>
      </c>
      <c r="X125" s="6">
        <f>IF(X$2=Calculation!$D$6,Data!AA125,0)</f>
        <v>0</v>
      </c>
      <c r="Y125" s="6">
        <f>IF(Y$2=Calculation!$D$6,Data!AB125,0)</f>
        <v>0</v>
      </c>
      <c r="Z125" s="6">
        <f>IF(Z$2=Calculation!$D$6,Data!AC125,0)</f>
        <v>0</v>
      </c>
      <c r="AA125" s="6">
        <f>IF(AA$2=Calculation!$D$6,Data!AD125,0)</f>
        <v>0</v>
      </c>
      <c r="AB125" s="6">
        <f>IF(AB$2=Calculation!$D$6,Data!AE125,0)</f>
        <v>0</v>
      </c>
      <c r="AC125" s="6">
        <f>IF(AC$2=Calculation!$D$6,Data!AF125,0)</f>
        <v>0</v>
      </c>
      <c r="AD125" s="6">
        <f>IF(AD$2=Calculation!$D$6,Data!AG125,0)</f>
        <v>0</v>
      </c>
      <c r="AE125" s="6">
        <f>IF(AE$2=Calculation!$D$6,Data!AH125,0)</f>
        <v>0</v>
      </c>
      <c r="AF125" s="6">
        <f>IF(AF$2=Calculation!$D$6,Data!AI125,0)</f>
        <v>0</v>
      </c>
      <c r="AG125" s="8">
        <f t="shared" si="11"/>
        <v>0</v>
      </c>
      <c r="AH125" s="31">
        <f>IF(AH$2=Calculation!$E$6,0,0)</f>
        <v>0</v>
      </c>
      <c r="AI125" s="6">
        <f>IF(AI$2=Calculation!$E$6,Data!AJ125,0)</f>
        <v>0</v>
      </c>
      <c r="AJ125" s="6">
        <f>IF(AJ$2=Calculation!$E$6,Data!AK125,0)</f>
        <v>0</v>
      </c>
      <c r="AK125" s="6">
        <f>IF(AK$2=Calculation!$E$6,Data!AL125,0)</f>
        <v>0</v>
      </c>
      <c r="AL125" s="6">
        <f>IF(AL$2=Calculation!$E$6,Data!AM125,0)</f>
        <v>0</v>
      </c>
      <c r="AM125" s="6">
        <f>IF(AM$2=Calculation!$E$6,Data!AN125,0)</f>
        <v>0</v>
      </c>
      <c r="AN125" s="6">
        <f>IF(AN$2=Calculation!$E$6,Data!AO125,0)</f>
        <v>0</v>
      </c>
      <c r="AO125" s="6">
        <f>IF(AO$2=Calculation!$E$6,Data!AP125,0)</f>
        <v>0</v>
      </c>
      <c r="AP125" s="8">
        <f t="shared" si="12"/>
        <v>0</v>
      </c>
      <c r="AQ125" s="31">
        <f>IF(AQ$2=Calculation!$F$6,0,0)</f>
        <v>0</v>
      </c>
      <c r="AR125" s="6">
        <f>IF(AR$2=Calculation!$F$6,Data!AQ125,0)</f>
        <v>0</v>
      </c>
      <c r="AS125" s="6">
        <f>IF(AS$2=Calculation!$F$6,Data!AR125,0)</f>
        <v>0</v>
      </c>
      <c r="AT125" s="6">
        <f>IF(AT$2=Calculation!$F$6,Data!AS125,0)</f>
        <v>0</v>
      </c>
      <c r="AU125" s="6">
        <f>IF(AU$2=Calculation!$F$6,Data!AT125,0)</f>
        <v>0</v>
      </c>
      <c r="AV125" s="6">
        <f>IF(AV$2=Calculation!$F$6,Data!AU125,0)</f>
        <v>0</v>
      </c>
      <c r="AW125" s="6">
        <f>IF(AW$2=Calculation!$F$6,Data!AV125,0)</f>
        <v>0</v>
      </c>
      <c r="AX125" s="6">
        <f>IF(AX$2=Calculation!$F$6,Data!AW125,0)</f>
        <v>0</v>
      </c>
      <c r="AY125" s="8">
        <f t="shared" si="13"/>
        <v>0</v>
      </c>
      <c r="AZ125" s="31">
        <f>IF(AZ$2=Calculation!$G$6,0,0)</f>
        <v>0</v>
      </c>
      <c r="BA125" s="6">
        <f>IF(BA$2=Calculation!$G$6,Data!AX125,0)</f>
        <v>0</v>
      </c>
      <c r="BB125" s="6">
        <f>IF(BB$2=Calculation!$G$6,Data!AY125,0)</f>
        <v>0</v>
      </c>
      <c r="BC125" s="6">
        <f>IF(BC$2=Calculation!$G$6,Data!AZ125,0)</f>
        <v>0</v>
      </c>
      <c r="BD125" s="6">
        <f>IF(BD$2=Calculation!$G$6,Data!BA125,0)</f>
        <v>0</v>
      </c>
      <c r="BE125" s="6">
        <f>IF(BE$2=Calculation!$G$6,Data!BB125,0)</f>
        <v>0</v>
      </c>
      <c r="BF125" s="6">
        <f>IF(BF$2=Calculation!$G$6,Data!BC125,0)</f>
        <v>0</v>
      </c>
      <c r="BG125" s="6">
        <f>IF(BG$2=Calculation!$G$6,Data!BD125,0)</f>
        <v>0</v>
      </c>
      <c r="BH125" s="8">
        <f t="shared" si="14"/>
        <v>0</v>
      </c>
      <c r="BI125" s="119">
        <f>IF(Calculation!$H$6="Yes",Data!BE125,0)</f>
        <v>0</v>
      </c>
      <c r="BJ125" s="31">
        <f>IF(BJ$2=Calculation!$L$4,0,0)</f>
        <v>0</v>
      </c>
      <c r="BK125" s="6">
        <f>IF(BK$2=Calculation!$L$4,Data!BV125,0)</f>
        <v>0</v>
      </c>
      <c r="BL125" s="6">
        <f>IF(BL$2=Calculation!$L$4,Data!BW125,0)</f>
        <v>0</v>
      </c>
      <c r="BM125" s="6">
        <f>IF(BM$2=Calculation!$L$4,Data!BX125,0)</f>
        <v>0</v>
      </c>
      <c r="BN125" s="6">
        <f>IF(BN$2=Calculation!$L$4,Data!BY125,0)</f>
        <v>0</v>
      </c>
      <c r="BO125" s="22">
        <f t="shared" si="15"/>
        <v>0</v>
      </c>
      <c r="BP125" s="25">
        <f>IF(Calculation!$J$6='Reference Data'!BP$2,Data!C125,0)</f>
        <v>0</v>
      </c>
      <c r="BQ125" s="25">
        <f>IF(Calculation!$J$6='Reference Data'!BQ$2,Data!D125,0)</f>
        <v>0</v>
      </c>
      <c r="BR125" s="25">
        <f>IF(Calculation!$J$6='Reference Data'!BR$2,Data!E125,0)</f>
        <v>0</v>
      </c>
      <c r="BS125" s="25">
        <f>IF(Calculation!$J$6='Reference Data'!BS$2,Data!F125,0)</f>
        <v>5.005</v>
      </c>
      <c r="BT125" s="121">
        <f t="shared" si="17"/>
        <v>5.005</v>
      </c>
      <c r="BU125" s="124">
        <f>IF(Calculation!$L$6="Yes",'Reference Data'!BO125*Calculation!$L$5,0)</f>
        <v>0</v>
      </c>
      <c r="BV125" s="124">
        <f>IF(Calculation!$M$6="Yes",IF((Calculation!I129-'Reference Data'!BT125)&gt;0,(Calculation!I129-'Reference Data'!BT125)*Calculation!$M$5,0),0)</f>
        <v>0.04724914383561618</v>
      </c>
      <c r="BW125" s="97">
        <f>IF(Calculation!$K$6="Yes",IF((Calculation!I129)&lt;Calculation!J129,(Calculation!I129-Calculation!J129)*Calculation!$K$5,0),0)</f>
        <v>0</v>
      </c>
      <c r="BX125" s="127">
        <f>IF(Calculation!$N$5='Reference Data'!$BX$2,'Scaling Calculation'!D128,0)</f>
        <v>0</v>
      </c>
      <c r="BY125" s="3">
        <f>IF(Calculation!$N$5='Reference Data'!$BY$2,'Scaling Calculation'!H128,0)</f>
        <v>0</v>
      </c>
      <c r="BZ125" s="22">
        <f>IF(Calculation!$N$6="Yes",SUM('Reference Data'!BX125:BY125),0)</f>
        <v>0</v>
      </c>
      <c r="CA125" s="25"/>
      <c r="CB125" s="25"/>
      <c r="CC125" s="25"/>
      <c r="CD125" s="25"/>
      <c r="CE125" s="25"/>
      <c r="CF125" s="25"/>
      <c r="CG125" s="25"/>
      <c r="CH125" s="25"/>
      <c r="CI125" s="25"/>
      <c r="CJ125" s="25"/>
      <c r="CK125" s="25"/>
      <c r="CL125" s="25"/>
      <c r="CM125" s="25"/>
      <c r="CN125" s="25"/>
      <c r="CO125" s="25"/>
      <c r="CP125" s="25"/>
      <c r="CQ125" s="25" t="e">
        <f>IF(Calculation!#REF!='Reference Data'!CQ$2,Data!G125,0)</f>
        <v>#REF!</v>
      </c>
      <c r="CR125" s="25" t="e">
        <f>IF(Calculation!#REF!='Reference Data'!CR$2,Data!H125,0)</f>
        <v>#REF!</v>
      </c>
      <c r="CS125" s="25" t="e">
        <f>IF(Calculation!#REF!='Reference Data'!CS$2,Data!I125,0)</f>
        <v>#REF!</v>
      </c>
      <c r="CT125" s="25" t="e">
        <f>IF(Calculation!#REF!='Reference Data'!CT$2,Data!J125,0)</f>
        <v>#REF!</v>
      </c>
      <c r="CU125" s="25" t="e">
        <f>IF(Calculation!#REF!='Reference Data'!CU$2,Data!K125,0)</f>
        <v>#REF!</v>
      </c>
      <c r="CV125" s="25" t="e">
        <f>IF(Calculation!#REF!='Reference Data'!CV$2,Data!L125,0)</f>
        <v>#REF!</v>
      </c>
      <c r="CW125" s="25" t="e">
        <f>IF(Calculation!#REF!='Reference Data'!CW$2,Data!M125,0)</f>
        <v>#REF!</v>
      </c>
      <c r="CX125" s="25" t="e">
        <f>IF(Calculation!#REF!='Reference Data'!CX$2,Data!N125,0)</f>
        <v>#REF!</v>
      </c>
      <c r="CY125" s="25" t="e">
        <f>IF(Calculation!#REF!='Reference Data'!CY$2,Data!O125,0)</f>
        <v>#REF!</v>
      </c>
      <c r="CZ125" s="25" t="e">
        <f>IF(Calculation!#REF!='Reference Data'!CZ$2,Data!P125,0)</f>
        <v>#REF!</v>
      </c>
      <c r="DA125" s="25" t="e">
        <f>IF(Calculation!#REF!='Reference Data'!DA$2,Data!Q125,0)</f>
        <v>#REF!</v>
      </c>
      <c r="DB125" s="25" t="e">
        <f>IF(Calculation!#REF!='Reference Data'!DB$2,Data!R125,0)</f>
        <v>#REF!</v>
      </c>
      <c r="DC125" s="25" t="e">
        <f>IF(Calculation!#REF!='Reference Data'!DC$2,Data!S125,0)</f>
        <v>#REF!</v>
      </c>
      <c r="DD125" s="25" t="e">
        <f>IF(Calculation!#REF!='Reference Data'!DD$2,Data!T125,0)</f>
        <v>#REF!</v>
      </c>
      <c r="DE125" s="25" t="e">
        <f>IF(Calculation!#REF!='Reference Data'!DE$2,Data!U125,0)</f>
        <v>#REF!</v>
      </c>
      <c r="DF125" s="30" t="e">
        <f t="shared" si="16"/>
        <v>#REF!</v>
      </c>
    </row>
    <row r="126" spans="1:110" ht="15">
      <c r="A126" s="15">
        <v>10442</v>
      </c>
      <c r="B126" s="48" t="s">
        <v>133</v>
      </c>
      <c r="C126" s="24">
        <f>IF(Calculation!$C$6='Reference Data'!C$2,Data!G126,0)</f>
        <v>0</v>
      </c>
      <c r="D126" s="25">
        <f>IF(Calculation!$C$6='Reference Data'!D$2,Data!H126,0)</f>
        <v>0</v>
      </c>
      <c r="E126" s="25">
        <f>IF(Calculation!$C$6='Reference Data'!E$2,Data!I126,0)</f>
        <v>11.459271118721457</v>
      </c>
      <c r="F126" s="25">
        <f>IF(Calculation!$C$6='Reference Data'!F$2,Data!J126,0)</f>
        <v>0</v>
      </c>
      <c r="G126" s="25">
        <f>IF(Calculation!$C$6='Reference Data'!G$2,Data!K126,0)</f>
        <v>0</v>
      </c>
      <c r="H126" s="25">
        <f>IF(Calculation!$C$6='Reference Data'!H$2,Data!L126,0)</f>
        <v>0</v>
      </c>
      <c r="I126" s="25">
        <f>IF(Calculation!$C$6='Reference Data'!I$2,Data!M126,0)</f>
        <v>0</v>
      </c>
      <c r="J126" s="25">
        <f>IF(Calculation!$C$6='Reference Data'!J$2,Data!N126,0)</f>
        <v>0</v>
      </c>
      <c r="K126" s="25">
        <f>IF(Calculation!$C$6='Reference Data'!K$2,Data!O126,0)</f>
        <v>0</v>
      </c>
      <c r="L126" s="25">
        <f>IF(Calculation!$C$6='Reference Data'!L$2,Data!P126,0)</f>
        <v>0</v>
      </c>
      <c r="M126" s="25">
        <f>IF(Calculation!$C$6='Reference Data'!M$2,Data!Q126,0)</f>
        <v>0</v>
      </c>
      <c r="N126" s="25">
        <f>IF(Calculation!$C$6='Reference Data'!N$2,Data!R126,0)</f>
        <v>0</v>
      </c>
      <c r="O126" s="25">
        <f>IF(Calculation!$C$6='Reference Data'!O$2,Data!S126,0)</f>
        <v>0</v>
      </c>
      <c r="P126" s="25">
        <f>IF(Calculation!$C$6='Reference Data'!P$2,Data!T126,0)</f>
        <v>0</v>
      </c>
      <c r="Q126" s="25">
        <f>IF(Calculation!$C$6='Reference Data'!Q$2,Data!U126,0)</f>
        <v>0</v>
      </c>
      <c r="R126" s="30">
        <f t="shared" si="10"/>
        <v>11.459271118721457</v>
      </c>
      <c r="S126" s="31">
        <f>IF(S$2=Calculation!$D$6,Data!V126,0)</f>
        <v>0</v>
      </c>
      <c r="T126" s="6">
        <f>IF(T$2=Calculation!$D$6,Data!W126,0)</f>
        <v>0</v>
      </c>
      <c r="U126" s="6">
        <f>IF(U$2=Calculation!$D$6,Data!X126,0)</f>
        <v>0</v>
      </c>
      <c r="V126" s="6">
        <f>IF(V$2=Calculation!$D$6,Data!Y126,0)</f>
        <v>0</v>
      </c>
      <c r="W126" s="6">
        <f>IF(W$2=Calculation!$D$6,Data!Z126,0)</f>
        <v>0</v>
      </c>
      <c r="X126" s="6">
        <f>IF(X$2=Calculation!$D$6,Data!AA126,0)</f>
        <v>0</v>
      </c>
      <c r="Y126" s="6">
        <f>IF(Y$2=Calculation!$D$6,Data!AB126,0)</f>
        <v>0</v>
      </c>
      <c r="Z126" s="6">
        <f>IF(Z$2=Calculation!$D$6,Data!AC126,0)</f>
        <v>0</v>
      </c>
      <c r="AA126" s="6">
        <f>IF(AA$2=Calculation!$D$6,Data!AD126,0)</f>
        <v>0</v>
      </c>
      <c r="AB126" s="6">
        <f>IF(AB$2=Calculation!$D$6,Data!AE126,0)</f>
        <v>0</v>
      </c>
      <c r="AC126" s="6">
        <f>IF(AC$2=Calculation!$D$6,Data!AF126,0)</f>
        <v>0</v>
      </c>
      <c r="AD126" s="6">
        <f>IF(AD$2=Calculation!$D$6,Data!AG126,0)</f>
        <v>0</v>
      </c>
      <c r="AE126" s="6">
        <f>IF(AE$2=Calculation!$D$6,Data!AH126,0)</f>
        <v>0</v>
      </c>
      <c r="AF126" s="6">
        <f>IF(AF$2=Calculation!$D$6,Data!AI126,0)</f>
        <v>0</v>
      </c>
      <c r="AG126" s="8">
        <f t="shared" si="11"/>
        <v>0</v>
      </c>
      <c r="AH126" s="31">
        <f>IF(AH$2=Calculation!$E$6,0,0)</f>
        <v>0</v>
      </c>
      <c r="AI126" s="6">
        <f>IF(AI$2=Calculation!$E$6,Data!AJ126,0)</f>
        <v>0</v>
      </c>
      <c r="AJ126" s="6">
        <f>IF(AJ$2=Calculation!$E$6,Data!AK126,0)</f>
        <v>0</v>
      </c>
      <c r="AK126" s="6">
        <f>IF(AK$2=Calculation!$E$6,Data!AL126,0)</f>
        <v>0</v>
      </c>
      <c r="AL126" s="6">
        <f>IF(AL$2=Calculation!$E$6,Data!AM126,0)</f>
        <v>0</v>
      </c>
      <c r="AM126" s="6">
        <f>IF(AM$2=Calculation!$E$6,Data!AN126,0)</f>
        <v>0</v>
      </c>
      <c r="AN126" s="6">
        <f>IF(AN$2=Calculation!$E$6,Data!AO126,0)</f>
        <v>0</v>
      </c>
      <c r="AO126" s="6">
        <f>IF(AO$2=Calculation!$E$6,Data!AP126,0)</f>
        <v>0</v>
      </c>
      <c r="AP126" s="8">
        <f t="shared" si="12"/>
        <v>0</v>
      </c>
      <c r="AQ126" s="31">
        <f>IF(AQ$2=Calculation!$F$6,0,0)</f>
        <v>0</v>
      </c>
      <c r="AR126" s="6">
        <f>IF(AR$2=Calculation!$F$6,Data!AQ126,0)</f>
        <v>0</v>
      </c>
      <c r="AS126" s="6">
        <f>IF(AS$2=Calculation!$F$6,Data!AR126,0)</f>
        <v>0</v>
      </c>
      <c r="AT126" s="6">
        <f>IF(AT$2=Calculation!$F$6,Data!AS126,0)</f>
        <v>0</v>
      </c>
      <c r="AU126" s="6">
        <f>IF(AU$2=Calculation!$F$6,Data!AT126,0)</f>
        <v>0</v>
      </c>
      <c r="AV126" s="6">
        <f>IF(AV$2=Calculation!$F$6,Data!AU126,0)</f>
        <v>0</v>
      </c>
      <c r="AW126" s="6">
        <f>IF(AW$2=Calculation!$F$6,Data!AV126,0)</f>
        <v>0</v>
      </c>
      <c r="AX126" s="6">
        <f>IF(AX$2=Calculation!$F$6,Data!AW126,0)</f>
        <v>0</v>
      </c>
      <c r="AY126" s="8">
        <f t="shared" si="13"/>
        <v>0</v>
      </c>
      <c r="AZ126" s="31">
        <f>IF(AZ$2=Calculation!$G$6,0,0)</f>
        <v>0</v>
      </c>
      <c r="BA126" s="6">
        <f>IF(BA$2=Calculation!$G$6,Data!AX126,0)</f>
        <v>0</v>
      </c>
      <c r="BB126" s="6">
        <f>IF(BB$2=Calculation!$G$6,Data!AY126,0)</f>
        <v>0</v>
      </c>
      <c r="BC126" s="6">
        <f>IF(BC$2=Calculation!$G$6,Data!AZ126,0)</f>
        <v>0</v>
      </c>
      <c r="BD126" s="6">
        <f>IF(BD$2=Calculation!$G$6,Data!BA126,0)</f>
        <v>0</v>
      </c>
      <c r="BE126" s="6">
        <f>IF(BE$2=Calculation!$G$6,Data!BB126,0)</f>
        <v>0</v>
      </c>
      <c r="BF126" s="6">
        <f>IF(BF$2=Calculation!$G$6,Data!BC126,0)</f>
        <v>0</v>
      </c>
      <c r="BG126" s="6">
        <f>IF(BG$2=Calculation!$G$6,Data!BD126,0)</f>
        <v>0</v>
      </c>
      <c r="BH126" s="8">
        <f t="shared" si="14"/>
        <v>0</v>
      </c>
      <c r="BI126" s="119">
        <f>IF(Calculation!$H$6="Yes",Data!BE126,0)</f>
        <v>0</v>
      </c>
      <c r="BJ126" s="31">
        <f>IF(BJ$2=Calculation!$L$4,0,0)</f>
        <v>0</v>
      </c>
      <c r="BK126" s="6">
        <f>IF(BK$2=Calculation!$L$4,Data!BV126,0)</f>
        <v>0</v>
      </c>
      <c r="BL126" s="6">
        <f>IF(BL$2=Calculation!$L$4,Data!BW126,0)</f>
        <v>0.005</v>
      </c>
      <c r="BM126" s="6">
        <f>IF(BM$2=Calculation!$L$4,Data!BX126,0)</f>
        <v>0</v>
      </c>
      <c r="BN126" s="6">
        <f>IF(BN$2=Calculation!$L$4,Data!BY126,0)</f>
        <v>0</v>
      </c>
      <c r="BO126" s="22">
        <f t="shared" si="15"/>
        <v>0.005</v>
      </c>
      <c r="BP126" s="25">
        <f>IF(Calculation!$J$6='Reference Data'!BP$2,Data!C126,0)</f>
        <v>0</v>
      </c>
      <c r="BQ126" s="25">
        <f>IF(Calculation!$J$6='Reference Data'!BQ$2,Data!D126,0)</f>
        <v>0</v>
      </c>
      <c r="BR126" s="25">
        <f>IF(Calculation!$J$6='Reference Data'!BR$2,Data!E126,0)</f>
        <v>0</v>
      </c>
      <c r="BS126" s="25">
        <f>IF(Calculation!$J$6='Reference Data'!BS$2,Data!F126,0)</f>
        <v>13.396</v>
      </c>
      <c r="BT126" s="121">
        <f t="shared" si="17"/>
        <v>13.396</v>
      </c>
      <c r="BU126" s="124">
        <f>IF(Calculation!$L$6="Yes",'Reference Data'!BO126*Calculation!$L$5,0)</f>
        <v>0.0025</v>
      </c>
      <c r="BV126" s="124">
        <f>IF(Calculation!$M$6="Yes",IF((Calculation!I130-'Reference Data'!BT126)&gt;0,(Calculation!I130-'Reference Data'!BT126)*Calculation!$M$5,0),0)</f>
        <v>0</v>
      </c>
      <c r="BW126" s="97">
        <f>IF(Calculation!$K$6="Yes",IF((Calculation!I130)&lt;Calculation!J130,(Calculation!I130-Calculation!J130)*Calculation!$K$5,0),0)</f>
        <v>-1.936728881278544</v>
      </c>
      <c r="BX126" s="127">
        <f>IF(Calculation!$N$5='Reference Data'!$BX$2,'Scaling Calculation'!D129,0)</f>
        <v>0</v>
      </c>
      <c r="BY126" s="3">
        <f>IF(Calculation!$N$5='Reference Data'!$BY$2,'Scaling Calculation'!H129,0)</f>
        <v>0</v>
      </c>
      <c r="BZ126" s="22">
        <f>IF(Calculation!$N$6="Yes",SUM('Reference Data'!BX126:BY126),0)</f>
        <v>0</v>
      </c>
      <c r="CA126" s="25"/>
      <c r="CB126" s="25"/>
      <c r="CC126" s="25"/>
      <c r="CD126" s="25"/>
      <c r="CE126" s="25"/>
      <c r="CF126" s="25"/>
      <c r="CG126" s="25"/>
      <c r="CH126" s="25"/>
      <c r="CI126" s="25"/>
      <c r="CJ126" s="25"/>
      <c r="CK126" s="25"/>
      <c r="CL126" s="25"/>
      <c r="CM126" s="25"/>
      <c r="CN126" s="25"/>
      <c r="CO126" s="25"/>
      <c r="CP126" s="25"/>
      <c r="CQ126" s="25" t="e">
        <f>IF(Calculation!#REF!='Reference Data'!CQ$2,Data!G126,0)</f>
        <v>#REF!</v>
      </c>
      <c r="CR126" s="25" t="e">
        <f>IF(Calculation!#REF!='Reference Data'!CR$2,Data!H126,0)</f>
        <v>#REF!</v>
      </c>
      <c r="CS126" s="25" t="e">
        <f>IF(Calculation!#REF!='Reference Data'!CS$2,Data!I126,0)</f>
        <v>#REF!</v>
      </c>
      <c r="CT126" s="25" t="e">
        <f>IF(Calculation!#REF!='Reference Data'!CT$2,Data!J126,0)</f>
        <v>#REF!</v>
      </c>
      <c r="CU126" s="25" t="e">
        <f>IF(Calculation!#REF!='Reference Data'!CU$2,Data!K126,0)</f>
        <v>#REF!</v>
      </c>
      <c r="CV126" s="25" t="e">
        <f>IF(Calculation!#REF!='Reference Data'!CV$2,Data!L126,0)</f>
        <v>#REF!</v>
      </c>
      <c r="CW126" s="25" t="e">
        <f>IF(Calculation!#REF!='Reference Data'!CW$2,Data!M126,0)</f>
        <v>#REF!</v>
      </c>
      <c r="CX126" s="25" t="e">
        <f>IF(Calculation!#REF!='Reference Data'!CX$2,Data!N126,0)</f>
        <v>#REF!</v>
      </c>
      <c r="CY126" s="25" t="e">
        <f>IF(Calculation!#REF!='Reference Data'!CY$2,Data!O126,0)</f>
        <v>#REF!</v>
      </c>
      <c r="CZ126" s="25" t="e">
        <f>IF(Calculation!#REF!='Reference Data'!CZ$2,Data!P126,0)</f>
        <v>#REF!</v>
      </c>
      <c r="DA126" s="25" t="e">
        <f>IF(Calculation!#REF!='Reference Data'!DA$2,Data!Q126,0)</f>
        <v>#REF!</v>
      </c>
      <c r="DB126" s="25" t="e">
        <f>IF(Calculation!#REF!='Reference Data'!DB$2,Data!R126,0)</f>
        <v>#REF!</v>
      </c>
      <c r="DC126" s="25" t="e">
        <f>IF(Calculation!#REF!='Reference Data'!DC$2,Data!S126,0)</f>
        <v>#REF!</v>
      </c>
      <c r="DD126" s="25" t="e">
        <f>IF(Calculation!#REF!='Reference Data'!DD$2,Data!T126,0)</f>
        <v>#REF!</v>
      </c>
      <c r="DE126" s="25" t="e">
        <f>IF(Calculation!#REF!='Reference Data'!DE$2,Data!U126,0)</f>
        <v>#REF!</v>
      </c>
      <c r="DF126" s="30" t="e">
        <f t="shared" si="16"/>
        <v>#REF!</v>
      </c>
    </row>
    <row r="127" spans="1:110" ht="15">
      <c r="A127" s="15">
        <v>10446</v>
      </c>
      <c r="B127" s="48" t="s">
        <v>134</v>
      </c>
      <c r="C127" s="24">
        <f>IF(Calculation!$C$6='Reference Data'!C$2,Data!G127,0)</f>
        <v>0</v>
      </c>
      <c r="D127" s="25">
        <f>IF(Calculation!$C$6='Reference Data'!D$2,Data!H127,0)</f>
        <v>0</v>
      </c>
      <c r="E127" s="25">
        <f>IF(Calculation!$C$6='Reference Data'!E$2,Data!I127,0)</f>
        <v>101.62078401826484</v>
      </c>
      <c r="F127" s="25">
        <f>IF(Calculation!$C$6='Reference Data'!F$2,Data!J127,0)</f>
        <v>0</v>
      </c>
      <c r="G127" s="25">
        <f>IF(Calculation!$C$6='Reference Data'!G$2,Data!K127,0)</f>
        <v>0</v>
      </c>
      <c r="H127" s="25">
        <f>IF(Calculation!$C$6='Reference Data'!H$2,Data!L127,0)</f>
        <v>0</v>
      </c>
      <c r="I127" s="25">
        <f>IF(Calculation!$C$6='Reference Data'!I$2,Data!M127,0)</f>
        <v>0</v>
      </c>
      <c r="J127" s="25">
        <f>IF(Calculation!$C$6='Reference Data'!J$2,Data!N127,0)</f>
        <v>0</v>
      </c>
      <c r="K127" s="25">
        <f>IF(Calculation!$C$6='Reference Data'!K$2,Data!O127,0)</f>
        <v>0</v>
      </c>
      <c r="L127" s="25">
        <f>IF(Calculation!$C$6='Reference Data'!L$2,Data!P127,0)</f>
        <v>0</v>
      </c>
      <c r="M127" s="25">
        <f>IF(Calculation!$C$6='Reference Data'!M$2,Data!Q127,0)</f>
        <v>0</v>
      </c>
      <c r="N127" s="25">
        <f>IF(Calculation!$C$6='Reference Data'!N$2,Data!R127,0)</f>
        <v>0</v>
      </c>
      <c r="O127" s="25">
        <f>IF(Calculation!$C$6='Reference Data'!O$2,Data!S127,0)</f>
        <v>0</v>
      </c>
      <c r="P127" s="25">
        <f>IF(Calculation!$C$6='Reference Data'!P$2,Data!T127,0)</f>
        <v>0</v>
      </c>
      <c r="Q127" s="25">
        <f>IF(Calculation!$C$6='Reference Data'!Q$2,Data!U127,0)</f>
        <v>0</v>
      </c>
      <c r="R127" s="30">
        <f t="shared" si="10"/>
        <v>101.62078401826484</v>
      </c>
      <c r="S127" s="31">
        <f>IF(S$2=Calculation!$D$6,Data!V127,0)</f>
        <v>0</v>
      </c>
      <c r="T127" s="6">
        <f>IF(T$2=Calculation!$D$6,Data!W127,0)</f>
        <v>0</v>
      </c>
      <c r="U127" s="6">
        <f>IF(U$2=Calculation!$D$6,Data!X127,0)</f>
        <v>0</v>
      </c>
      <c r="V127" s="6">
        <f>IF(V$2=Calculation!$D$6,Data!Y127,0)</f>
        <v>0</v>
      </c>
      <c r="W127" s="6">
        <f>IF(W$2=Calculation!$D$6,Data!Z127,0)</f>
        <v>0</v>
      </c>
      <c r="X127" s="6">
        <f>IF(X$2=Calculation!$D$6,Data!AA127,0)</f>
        <v>0</v>
      </c>
      <c r="Y127" s="6">
        <f>IF(Y$2=Calculation!$D$6,Data!AB127,0)</f>
        <v>0</v>
      </c>
      <c r="Z127" s="6">
        <f>IF(Z$2=Calculation!$D$6,Data!AC127,0)</f>
        <v>0</v>
      </c>
      <c r="AA127" s="6">
        <f>IF(AA$2=Calculation!$D$6,Data!AD127,0)</f>
        <v>0</v>
      </c>
      <c r="AB127" s="6">
        <f>IF(AB$2=Calculation!$D$6,Data!AE127,0)</f>
        <v>0</v>
      </c>
      <c r="AC127" s="6">
        <f>IF(AC$2=Calculation!$D$6,Data!AF127,0)</f>
        <v>0</v>
      </c>
      <c r="AD127" s="6">
        <f>IF(AD$2=Calculation!$D$6,Data!AG127,0)</f>
        <v>0</v>
      </c>
      <c r="AE127" s="6">
        <f>IF(AE$2=Calculation!$D$6,Data!AH127,0)</f>
        <v>0</v>
      </c>
      <c r="AF127" s="6">
        <f>IF(AF$2=Calculation!$D$6,Data!AI127,0)</f>
        <v>0</v>
      </c>
      <c r="AG127" s="8">
        <f t="shared" si="11"/>
        <v>0</v>
      </c>
      <c r="AH127" s="31">
        <f>IF(AH$2=Calculation!$E$6,0,0)</f>
        <v>0</v>
      </c>
      <c r="AI127" s="6">
        <f>IF(AI$2=Calculation!$E$6,Data!AJ127,0)</f>
        <v>0</v>
      </c>
      <c r="AJ127" s="6">
        <f>IF(AJ$2=Calculation!$E$6,Data!AK127,0)</f>
        <v>0</v>
      </c>
      <c r="AK127" s="6">
        <f>IF(AK$2=Calculation!$E$6,Data!AL127,0)</f>
        <v>0</v>
      </c>
      <c r="AL127" s="6">
        <f>IF(AL$2=Calculation!$E$6,Data!AM127,0)</f>
        <v>0</v>
      </c>
      <c r="AM127" s="6">
        <f>IF(AM$2=Calculation!$E$6,Data!AN127,0)</f>
        <v>0</v>
      </c>
      <c r="AN127" s="6">
        <f>IF(AN$2=Calculation!$E$6,Data!AO127,0)</f>
        <v>0</v>
      </c>
      <c r="AO127" s="6">
        <f>IF(AO$2=Calculation!$E$6,Data!AP127,0)</f>
        <v>0</v>
      </c>
      <c r="AP127" s="8">
        <f t="shared" si="12"/>
        <v>0</v>
      </c>
      <c r="AQ127" s="31">
        <f>IF(AQ$2=Calculation!$F$6,0,0)</f>
        <v>0</v>
      </c>
      <c r="AR127" s="6">
        <f>IF(AR$2=Calculation!$F$6,Data!AQ127,0)</f>
        <v>0</v>
      </c>
      <c r="AS127" s="6">
        <f>IF(AS$2=Calculation!$F$6,Data!AR127,0)</f>
        <v>0</v>
      </c>
      <c r="AT127" s="6">
        <f>IF(AT$2=Calculation!$F$6,Data!AS127,0)</f>
        <v>0</v>
      </c>
      <c r="AU127" s="6">
        <f>IF(AU$2=Calculation!$F$6,Data!AT127,0)</f>
        <v>0</v>
      </c>
      <c r="AV127" s="6">
        <f>IF(AV$2=Calculation!$F$6,Data!AU127,0)</f>
        <v>0</v>
      </c>
      <c r="AW127" s="6">
        <f>IF(AW$2=Calculation!$F$6,Data!AV127,0)</f>
        <v>0</v>
      </c>
      <c r="AX127" s="6">
        <f>IF(AX$2=Calculation!$F$6,Data!AW127,0)</f>
        <v>0</v>
      </c>
      <c r="AY127" s="8">
        <f t="shared" si="13"/>
        <v>0</v>
      </c>
      <c r="AZ127" s="31">
        <f>IF(AZ$2=Calculation!$G$6,0,0)</f>
        <v>0</v>
      </c>
      <c r="BA127" s="6">
        <f>IF(BA$2=Calculation!$G$6,Data!AX127,0)</f>
        <v>0</v>
      </c>
      <c r="BB127" s="6">
        <f>IF(BB$2=Calculation!$G$6,Data!AY127,0)</f>
        <v>0</v>
      </c>
      <c r="BC127" s="6">
        <f>IF(BC$2=Calculation!$G$6,Data!AZ127,0)</f>
        <v>0</v>
      </c>
      <c r="BD127" s="6">
        <f>IF(BD$2=Calculation!$G$6,Data!BA127,0)</f>
        <v>0</v>
      </c>
      <c r="BE127" s="6">
        <f>IF(BE$2=Calculation!$G$6,Data!BB127,0)</f>
        <v>0</v>
      </c>
      <c r="BF127" s="6">
        <f>IF(BF$2=Calculation!$G$6,Data!BC127,0)</f>
        <v>0</v>
      </c>
      <c r="BG127" s="6">
        <f>IF(BG$2=Calculation!$G$6,Data!BD127,0)</f>
        <v>0</v>
      </c>
      <c r="BH127" s="8">
        <f t="shared" si="14"/>
        <v>0</v>
      </c>
      <c r="BI127" s="119">
        <f>IF(Calculation!$H$6="Yes",Data!BE127,0)</f>
        <v>0</v>
      </c>
      <c r="BJ127" s="31">
        <f>IF(BJ$2=Calculation!$L$4,0,0)</f>
        <v>0</v>
      </c>
      <c r="BK127" s="6">
        <f>IF(BK$2=Calculation!$L$4,Data!BV127,0)</f>
        <v>0</v>
      </c>
      <c r="BL127" s="6">
        <f>IF(BL$2=Calculation!$L$4,Data!BW127,0)</f>
        <v>0</v>
      </c>
      <c r="BM127" s="6">
        <f>IF(BM$2=Calculation!$L$4,Data!BX127,0)</f>
        <v>0</v>
      </c>
      <c r="BN127" s="6">
        <f>IF(BN$2=Calculation!$L$4,Data!BY127,0)</f>
        <v>0</v>
      </c>
      <c r="BO127" s="22">
        <f t="shared" si="15"/>
        <v>0</v>
      </c>
      <c r="BP127" s="25">
        <f>IF(Calculation!$J$6='Reference Data'!BP$2,Data!C127,0)</f>
        <v>0</v>
      </c>
      <c r="BQ127" s="25">
        <f>IF(Calculation!$J$6='Reference Data'!BQ$2,Data!D127,0)</f>
        <v>0</v>
      </c>
      <c r="BR127" s="25">
        <f>IF(Calculation!$J$6='Reference Data'!BR$2,Data!E127,0)</f>
        <v>0</v>
      </c>
      <c r="BS127" s="25">
        <f>IF(Calculation!$J$6='Reference Data'!BS$2,Data!F127,0)</f>
        <v>95.771</v>
      </c>
      <c r="BT127" s="121">
        <f t="shared" si="17"/>
        <v>95.771</v>
      </c>
      <c r="BU127" s="124">
        <f>IF(Calculation!$L$6="Yes",'Reference Data'!BO127*Calculation!$L$5,0)</f>
        <v>0</v>
      </c>
      <c r="BV127" s="124">
        <f>IF(Calculation!$M$6="Yes",IF((Calculation!I131-'Reference Data'!BT127)&gt;0,(Calculation!I131-'Reference Data'!BT127)*Calculation!$M$5,0),0)</f>
        <v>1.4624460045662104</v>
      </c>
      <c r="BW127" s="97">
        <f>IF(Calculation!$K$6="Yes",IF((Calculation!I131)&lt;Calculation!J131,(Calculation!I131-Calculation!J131)*Calculation!$K$5,0),0)</f>
        <v>0</v>
      </c>
      <c r="BX127" s="127">
        <f>IF(Calculation!$N$5='Reference Data'!$BX$2,'Scaling Calculation'!D130,0)</f>
        <v>0</v>
      </c>
      <c r="BY127" s="3">
        <f>IF(Calculation!$N$5='Reference Data'!$BY$2,'Scaling Calculation'!H130,0)</f>
        <v>0</v>
      </c>
      <c r="BZ127" s="22">
        <f>IF(Calculation!$N$6="Yes",SUM('Reference Data'!BX127:BY127),0)</f>
        <v>0</v>
      </c>
      <c r="CA127" s="25"/>
      <c r="CB127" s="25"/>
      <c r="CC127" s="25"/>
      <c r="CD127" s="25"/>
      <c r="CE127" s="25"/>
      <c r="CF127" s="25"/>
      <c r="CG127" s="25"/>
      <c r="CH127" s="25"/>
      <c r="CI127" s="25"/>
      <c r="CJ127" s="25"/>
      <c r="CK127" s="25"/>
      <c r="CL127" s="25"/>
      <c r="CM127" s="25"/>
      <c r="CN127" s="25"/>
      <c r="CO127" s="25"/>
      <c r="CP127" s="25"/>
      <c r="CQ127" s="25" t="e">
        <f>IF(Calculation!#REF!='Reference Data'!CQ$2,Data!G127,0)</f>
        <v>#REF!</v>
      </c>
      <c r="CR127" s="25" t="e">
        <f>IF(Calculation!#REF!='Reference Data'!CR$2,Data!H127,0)</f>
        <v>#REF!</v>
      </c>
      <c r="CS127" s="25" t="e">
        <f>IF(Calculation!#REF!='Reference Data'!CS$2,Data!I127,0)</f>
        <v>#REF!</v>
      </c>
      <c r="CT127" s="25" t="e">
        <f>IF(Calculation!#REF!='Reference Data'!CT$2,Data!J127,0)</f>
        <v>#REF!</v>
      </c>
      <c r="CU127" s="25" t="e">
        <f>IF(Calculation!#REF!='Reference Data'!CU$2,Data!K127,0)</f>
        <v>#REF!</v>
      </c>
      <c r="CV127" s="25" t="e">
        <f>IF(Calculation!#REF!='Reference Data'!CV$2,Data!L127,0)</f>
        <v>#REF!</v>
      </c>
      <c r="CW127" s="25" t="e">
        <f>IF(Calculation!#REF!='Reference Data'!CW$2,Data!M127,0)</f>
        <v>#REF!</v>
      </c>
      <c r="CX127" s="25" t="e">
        <f>IF(Calculation!#REF!='Reference Data'!CX$2,Data!N127,0)</f>
        <v>#REF!</v>
      </c>
      <c r="CY127" s="25" t="e">
        <f>IF(Calculation!#REF!='Reference Data'!CY$2,Data!O127,0)</f>
        <v>#REF!</v>
      </c>
      <c r="CZ127" s="25" t="e">
        <f>IF(Calculation!#REF!='Reference Data'!CZ$2,Data!P127,0)</f>
        <v>#REF!</v>
      </c>
      <c r="DA127" s="25" t="e">
        <f>IF(Calculation!#REF!='Reference Data'!DA$2,Data!Q127,0)</f>
        <v>#REF!</v>
      </c>
      <c r="DB127" s="25" t="e">
        <f>IF(Calculation!#REF!='Reference Data'!DB$2,Data!R127,0)</f>
        <v>#REF!</v>
      </c>
      <c r="DC127" s="25" t="e">
        <f>IF(Calculation!#REF!='Reference Data'!DC$2,Data!S127,0)</f>
        <v>#REF!</v>
      </c>
      <c r="DD127" s="25" t="e">
        <f>IF(Calculation!#REF!='Reference Data'!DD$2,Data!T127,0)</f>
        <v>#REF!</v>
      </c>
      <c r="DE127" s="25" t="e">
        <f>IF(Calculation!#REF!='Reference Data'!DE$2,Data!U127,0)</f>
        <v>#REF!</v>
      </c>
      <c r="DF127" s="30" t="e">
        <f t="shared" si="16"/>
        <v>#REF!</v>
      </c>
    </row>
    <row r="128" spans="1:110" ht="15">
      <c r="A128" s="15">
        <v>10448</v>
      </c>
      <c r="B128" s="48" t="s">
        <v>135</v>
      </c>
      <c r="C128" s="24">
        <f>IF(Calculation!$C$6='Reference Data'!C$2,Data!G128,0)</f>
        <v>0</v>
      </c>
      <c r="D128" s="25">
        <f>IF(Calculation!$C$6='Reference Data'!D$2,Data!H128,0)</f>
        <v>0</v>
      </c>
      <c r="E128" s="25">
        <f>IF(Calculation!$C$6='Reference Data'!E$2,Data!I128,0)</f>
        <v>8.235857876712329</v>
      </c>
      <c r="F128" s="25">
        <f>IF(Calculation!$C$6='Reference Data'!F$2,Data!J128,0)</f>
        <v>0</v>
      </c>
      <c r="G128" s="25">
        <f>IF(Calculation!$C$6='Reference Data'!G$2,Data!K128,0)</f>
        <v>0</v>
      </c>
      <c r="H128" s="25">
        <f>IF(Calculation!$C$6='Reference Data'!H$2,Data!L128,0)</f>
        <v>0</v>
      </c>
      <c r="I128" s="25">
        <f>IF(Calculation!$C$6='Reference Data'!I$2,Data!M128,0)</f>
        <v>0</v>
      </c>
      <c r="J128" s="25">
        <f>IF(Calculation!$C$6='Reference Data'!J$2,Data!N128,0)</f>
        <v>0</v>
      </c>
      <c r="K128" s="25">
        <f>IF(Calculation!$C$6='Reference Data'!K$2,Data!O128,0)</f>
        <v>0</v>
      </c>
      <c r="L128" s="25">
        <f>IF(Calculation!$C$6='Reference Data'!L$2,Data!P128,0)</f>
        <v>0</v>
      </c>
      <c r="M128" s="25">
        <f>IF(Calculation!$C$6='Reference Data'!M$2,Data!Q128,0)</f>
        <v>0</v>
      </c>
      <c r="N128" s="25">
        <f>IF(Calculation!$C$6='Reference Data'!N$2,Data!R128,0)</f>
        <v>0</v>
      </c>
      <c r="O128" s="25">
        <f>IF(Calculation!$C$6='Reference Data'!O$2,Data!S128,0)</f>
        <v>0</v>
      </c>
      <c r="P128" s="25">
        <f>IF(Calculation!$C$6='Reference Data'!P$2,Data!T128,0)</f>
        <v>0</v>
      </c>
      <c r="Q128" s="25">
        <f>IF(Calculation!$C$6='Reference Data'!Q$2,Data!U128,0)</f>
        <v>0</v>
      </c>
      <c r="R128" s="30">
        <f t="shared" si="10"/>
        <v>8.235857876712329</v>
      </c>
      <c r="S128" s="31">
        <f>IF(S$2=Calculation!$D$6,Data!V128,0)</f>
        <v>0</v>
      </c>
      <c r="T128" s="6">
        <f>IF(T$2=Calculation!$D$6,Data!W128,0)</f>
        <v>0</v>
      </c>
      <c r="U128" s="6">
        <f>IF(U$2=Calculation!$D$6,Data!X128,0)</f>
        <v>0</v>
      </c>
      <c r="V128" s="6">
        <f>IF(V$2=Calculation!$D$6,Data!Y128,0)</f>
        <v>0</v>
      </c>
      <c r="W128" s="6">
        <f>IF(W$2=Calculation!$D$6,Data!Z128,0)</f>
        <v>0</v>
      </c>
      <c r="X128" s="6">
        <f>IF(X$2=Calculation!$D$6,Data!AA128,0)</f>
        <v>0</v>
      </c>
      <c r="Y128" s="6">
        <f>IF(Y$2=Calculation!$D$6,Data!AB128,0)</f>
        <v>0</v>
      </c>
      <c r="Z128" s="6">
        <f>IF(Z$2=Calculation!$D$6,Data!AC128,0)</f>
        <v>0</v>
      </c>
      <c r="AA128" s="6">
        <f>IF(AA$2=Calculation!$D$6,Data!AD128,0)</f>
        <v>0</v>
      </c>
      <c r="AB128" s="6">
        <f>IF(AB$2=Calculation!$D$6,Data!AE128,0)</f>
        <v>0</v>
      </c>
      <c r="AC128" s="6">
        <f>IF(AC$2=Calculation!$D$6,Data!AF128,0)</f>
        <v>0</v>
      </c>
      <c r="AD128" s="6">
        <f>IF(AD$2=Calculation!$D$6,Data!AG128,0)</f>
        <v>0</v>
      </c>
      <c r="AE128" s="6">
        <f>IF(AE$2=Calculation!$D$6,Data!AH128,0)</f>
        <v>0</v>
      </c>
      <c r="AF128" s="6">
        <f>IF(AF$2=Calculation!$D$6,Data!AI128,0)</f>
        <v>0</v>
      </c>
      <c r="AG128" s="8">
        <f t="shared" si="11"/>
        <v>0</v>
      </c>
      <c r="AH128" s="31">
        <f>IF(AH$2=Calculation!$E$6,0,0)</f>
        <v>0</v>
      </c>
      <c r="AI128" s="6">
        <f>IF(AI$2=Calculation!$E$6,Data!AJ128,0)</f>
        <v>0</v>
      </c>
      <c r="AJ128" s="6">
        <f>IF(AJ$2=Calculation!$E$6,Data!AK128,0)</f>
        <v>0</v>
      </c>
      <c r="AK128" s="6">
        <f>IF(AK$2=Calculation!$E$6,Data!AL128,0)</f>
        <v>0</v>
      </c>
      <c r="AL128" s="6">
        <f>IF(AL$2=Calculation!$E$6,Data!AM128,0)</f>
        <v>0</v>
      </c>
      <c r="AM128" s="6">
        <f>IF(AM$2=Calculation!$E$6,Data!AN128,0)</f>
        <v>0</v>
      </c>
      <c r="AN128" s="6">
        <f>IF(AN$2=Calculation!$E$6,Data!AO128,0)</f>
        <v>0</v>
      </c>
      <c r="AO128" s="6">
        <f>IF(AO$2=Calculation!$E$6,Data!AP128,0)</f>
        <v>0</v>
      </c>
      <c r="AP128" s="8">
        <f t="shared" si="12"/>
        <v>0</v>
      </c>
      <c r="AQ128" s="31">
        <f>IF(AQ$2=Calculation!$F$6,0,0)</f>
        <v>0</v>
      </c>
      <c r="AR128" s="6">
        <f>IF(AR$2=Calculation!$F$6,Data!AQ128,0)</f>
        <v>0</v>
      </c>
      <c r="AS128" s="6">
        <f>IF(AS$2=Calculation!$F$6,Data!AR128,0)</f>
        <v>0</v>
      </c>
      <c r="AT128" s="6">
        <f>IF(AT$2=Calculation!$F$6,Data!AS128,0)</f>
        <v>0</v>
      </c>
      <c r="AU128" s="6">
        <f>IF(AU$2=Calculation!$F$6,Data!AT128,0)</f>
        <v>0</v>
      </c>
      <c r="AV128" s="6">
        <f>IF(AV$2=Calculation!$F$6,Data!AU128,0)</f>
        <v>0</v>
      </c>
      <c r="AW128" s="6">
        <f>IF(AW$2=Calculation!$F$6,Data!AV128,0)</f>
        <v>0</v>
      </c>
      <c r="AX128" s="6">
        <f>IF(AX$2=Calculation!$F$6,Data!AW128,0)</f>
        <v>0</v>
      </c>
      <c r="AY128" s="8">
        <f t="shared" si="13"/>
        <v>0</v>
      </c>
      <c r="AZ128" s="31">
        <f>IF(AZ$2=Calculation!$G$6,0,0)</f>
        <v>0</v>
      </c>
      <c r="BA128" s="6">
        <f>IF(BA$2=Calculation!$G$6,Data!AX128,0)</f>
        <v>0</v>
      </c>
      <c r="BB128" s="6">
        <f>IF(BB$2=Calculation!$G$6,Data!AY128,0)</f>
        <v>0</v>
      </c>
      <c r="BC128" s="6">
        <f>IF(BC$2=Calculation!$G$6,Data!AZ128,0)</f>
        <v>0</v>
      </c>
      <c r="BD128" s="6">
        <f>IF(BD$2=Calculation!$G$6,Data!BA128,0)</f>
        <v>0</v>
      </c>
      <c r="BE128" s="6">
        <f>IF(BE$2=Calculation!$G$6,Data!BB128,0)</f>
        <v>0</v>
      </c>
      <c r="BF128" s="6">
        <f>IF(BF$2=Calculation!$G$6,Data!BC128,0)</f>
        <v>0</v>
      </c>
      <c r="BG128" s="6">
        <f>IF(BG$2=Calculation!$G$6,Data!BD128,0)</f>
        <v>0</v>
      </c>
      <c r="BH128" s="8">
        <f t="shared" si="14"/>
        <v>0</v>
      </c>
      <c r="BI128" s="119">
        <f>IF(Calculation!$H$6="Yes",Data!BE128,0)</f>
        <v>0</v>
      </c>
      <c r="BJ128" s="31">
        <f>IF(BJ$2=Calculation!$L$4,0,0)</f>
        <v>0</v>
      </c>
      <c r="BK128" s="6">
        <f>IF(BK$2=Calculation!$L$4,Data!BV128,0)</f>
        <v>0</v>
      </c>
      <c r="BL128" s="6">
        <f>IF(BL$2=Calculation!$L$4,Data!BW128,0)</f>
        <v>0</v>
      </c>
      <c r="BM128" s="6">
        <f>IF(BM$2=Calculation!$L$4,Data!BX128,0)</f>
        <v>0</v>
      </c>
      <c r="BN128" s="6">
        <f>IF(BN$2=Calculation!$L$4,Data!BY128,0)</f>
        <v>0</v>
      </c>
      <c r="BO128" s="22">
        <f t="shared" si="15"/>
        <v>0</v>
      </c>
      <c r="BP128" s="25">
        <f>IF(Calculation!$J$6='Reference Data'!BP$2,Data!C128,0)</f>
        <v>0</v>
      </c>
      <c r="BQ128" s="25">
        <f>IF(Calculation!$J$6='Reference Data'!BQ$2,Data!D128,0)</f>
        <v>0</v>
      </c>
      <c r="BR128" s="25">
        <f>IF(Calculation!$J$6='Reference Data'!BR$2,Data!E128,0)</f>
        <v>0</v>
      </c>
      <c r="BS128" s="25">
        <f>IF(Calculation!$J$6='Reference Data'!BS$2,Data!F128,0)</f>
        <v>8.481</v>
      </c>
      <c r="BT128" s="121">
        <f t="shared" si="17"/>
        <v>8.481</v>
      </c>
      <c r="BU128" s="124">
        <f>IF(Calculation!$L$6="Yes",'Reference Data'!BO128*Calculation!$L$5,0)</f>
        <v>0</v>
      </c>
      <c r="BV128" s="124">
        <f>IF(Calculation!$M$6="Yes",IF((Calculation!I132-'Reference Data'!BT128)&gt;0,(Calculation!I132-'Reference Data'!BT128)*Calculation!$M$5,0),0)</f>
        <v>0</v>
      </c>
      <c r="BW128" s="97">
        <f>IF(Calculation!$K$6="Yes",IF((Calculation!I132)&lt;Calculation!J132,(Calculation!I132-Calculation!J132)*Calculation!$K$5,0),0)</f>
        <v>-0.24514212328767115</v>
      </c>
      <c r="BX128" s="127">
        <f>IF(Calculation!$N$5='Reference Data'!$BX$2,'Scaling Calculation'!D131,0)</f>
        <v>0</v>
      </c>
      <c r="BY128" s="3">
        <f>IF(Calculation!$N$5='Reference Data'!$BY$2,'Scaling Calculation'!H131,0)</f>
        <v>0</v>
      </c>
      <c r="BZ128" s="22">
        <f>IF(Calculation!$N$6="Yes",SUM('Reference Data'!BX128:BY128),0)</f>
        <v>0</v>
      </c>
      <c r="CA128" s="25"/>
      <c r="CB128" s="25"/>
      <c r="CC128" s="25"/>
      <c r="CD128" s="25"/>
      <c r="CE128" s="25"/>
      <c r="CF128" s="25"/>
      <c r="CG128" s="25"/>
      <c r="CH128" s="25"/>
      <c r="CI128" s="25"/>
      <c r="CJ128" s="25"/>
      <c r="CK128" s="25"/>
      <c r="CL128" s="25"/>
      <c r="CM128" s="25"/>
      <c r="CN128" s="25"/>
      <c r="CO128" s="25"/>
      <c r="CP128" s="25"/>
      <c r="CQ128" s="25" t="e">
        <f>IF(Calculation!#REF!='Reference Data'!CQ$2,Data!G128,0)</f>
        <v>#REF!</v>
      </c>
      <c r="CR128" s="25" t="e">
        <f>IF(Calculation!#REF!='Reference Data'!CR$2,Data!H128,0)</f>
        <v>#REF!</v>
      </c>
      <c r="CS128" s="25" t="e">
        <f>IF(Calculation!#REF!='Reference Data'!CS$2,Data!I128,0)</f>
        <v>#REF!</v>
      </c>
      <c r="CT128" s="25" t="e">
        <f>IF(Calculation!#REF!='Reference Data'!CT$2,Data!J128,0)</f>
        <v>#REF!</v>
      </c>
      <c r="CU128" s="25" t="e">
        <f>IF(Calculation!#REF!='Reference Data'!CU$2,Data!K128,0)</f>
        <v>#REF!</v>
      </c>
      <c r="CV128" s="25" t="e">
        <f>IF(Calculation!#REF!='Reference Data'!CV$2,Data!L128,0)</f>
        <v>#REF!</v>
      </c>
      <c r="CW128" s="25" t="e">
        <f>IF(Calculation!#REF!='Reference Data'!CW$2,Data!M128,0)</f>
        <v>#REF!</v>
      </c>
      <c r="CX128" s="25" t="e">
        <f>IF(Calculation!#REF!='Reference Data'!CX$2,Data!N128,0)</f>
        <v>#REF!</v>
      </c>
      <c r="CY128" s="25" t="e">
        <f>IF(Calculation!#REF!='Reference Data'!CY$2,Data!O128,0)</f>
        <v>#REF!</v>
      </c>
      <c r="CZ128" s="25" t="e">
        <f>IF(Calculation!#REF!='Reference Data'!CZ$2,Data!P128,0)</f>
        <v>#REF!</v>
      </c>
      <c r="DA128" s="25" t="e">
        <f>IF(Calculation!#REF!='Reference Data'!DA$2,Data!Q128,0)</f>
        <v>#REF!</v>
      </c>
      <c r="DB128" s="25" t="e">
        <f>IF(Calculation!#REF!='Reference Data'!DB$2,Data!R128,0)</f>
        <v>#REF!</v>
      </c>
      <c r="DC128" s="25" t="e">
        <f>IF(Calculation!#REF!='Reference Data'!DC$2,Data!S128,0)</f>
        <v>#REF!</v>
      </c>
      <c r="DD128" s="25" t="e">
        <f>IF(Calculation!#REF!='Reference Data'!DD$2,Data!T128,0)</f>
        <v>#REF!</v>
      </c>
      <c r="DE128" s="25" t="e">
        <f>IF(Calculation!#REF!='Reference Data'!DE$2,Data!U128,0)</f>
        <v>#REF!</v>
      </c>
      <c r="DF128" s="30" t="e">
        <f t="shared" si="16"/>
        <v>#REF!</v>
      </c>
    </row>
    <row r="129" spans="1:110" ht="15">
      <c r="A129" s="15">
        <v>10451</v>
      </c>
      <c r="B129" s="48" t="s">
        <v>136</v>
      </c>
      <c r="C129" s="24">
        <f>IF(Calculation!$C$6='Reference Data'!C$2,Data!G129,0)</f>
        <v>0</v>
      </c>
      <c r="D129" s="25">
        <f>IF(Calculation!$C$6='Reference Data'!D$2,Data!H129,0)</f>
        <v>0</v>
      </c>
      <c r="E129" s="25">
        <f>IF(Calculation!$C$6='Reference Data'!E$2,Data!I129,0)</f>
        <v>31.108805593607304</v>
      </c>
      <c r="F129" s="25">
        <f>IF(Calculation!$C$6='Reference Data'!F$2,Data!J129,0)</f>
        <v>0</v>
      </c>
      <c r="G129" s="25">
        <f>IF(Calculation!$C$6='Reference Data'!G$2,Data!K129,0)</f>
        <v>0</v>
      </c>
      <c r="H129" s="25">
        <f>IF(Calculation!$C$6='Reference Data'!H$2,Data!L129,0)</f>
        <v>0</v>
      </c>
      <c r="I129" s="25">
        <f>IF(Calculation!$C$6='Reference Data'!I$2,Data!M129,0)</f>
        <v>0</v>
      </c>
      <c r="J129" s="25">
        <f>IF(Calculation!$C$6='Reference Data'!J$2,Data!N129,0)</f>
        <v>0</v>
      </c>
      <c r="K129" s="25">
        <f>IF(Calculation!$C$6='Reference Data'!K$2,Data!O129,0)</f>
        <v>0</v>
      </c>
      <c r="L129" s="25">
        <f>IF(Calculation!$C$6='Reference Data'!L$2,Data!P129,0)</f>
        <v>0</v>
      </c>
      <c r="M129" s="25">
        <f>IF(Calculation!$C$6='Reference Data'!M$2,Data!Q129,0)</f>
        <v>0</v>
      </c>
      <c r="N129" s="25">
        <f>IF(Calculation!$C$6='Reference Data'!N$2,Data!R129,0)</f>
        <v>0</v>
      </c>
      <c r="O129" s="25">
        <f>IF(Calculation!$C$6='Reference Data'!O$2,Data!S129,0)</f>
        <v>0</v>
      </c>
      <c r="P129" s="25">
        <f>IF(Calculation!$C$6='Reference Data'!P$2,Data!T129,0)</f>
        <v>0</v>
      </c>
      <c r="Q129" s="25">
        <f>IF(Calculation!$C$6='Reference Data'!Q$2,Data!U129,0)</f>
        <v>0</v>
      </c>
      <c r="R129" s="30">
        <f t="shared" si="10"/>
        <v>31.108805593607304</v>
      </c>
      <c r="S129" s="31">
        <f>IF(S$2=Calculation!$D$6,Data!V129,0)</f>
        <v>0</v>
      </c>
      <c r="T129" s="6">
        <f>IF(T$2=Calculation!$D$6,Data!W129,0)</f>
        <v>0</v>
      </c>
      <c r="U129" s="6">
        <f>IF(U$2=Calculation!$D$6,Data!X129,0)</f>
        <v>0</v>
      </c>
      <c r="V129" s="6">
        <f>IF(V$2=Calculation!$D$6,Data!Y129,0)</f>
        <v>0</v>
      </c>
      <c r="W129" s="6">
        <f>IF(W$2=Calculation!$D$6,Data!Z129,0)</f>
        <v>0</v>
      </c>
      <c r="X129" s="6">
        <f>IF(X$2=Calculation!$D$6,Data!AA129,0)</f>
        <v>0</v>
      </c>
      <c r="Y129" s="6">
        <f>IF(Y$2=Calculation!$D$6,Data!AB129,0)</f>
        <v>0</v>
      </c>
      <c r="Z129" s="6">
        <f>IF(Z$2=Calculation!$D$6,Data!AC129,0)</f>
        <v>0</v>
      </c>
      <c r="AA129" s="6">
        <f>IF(AA$2=Calculation!$D$6,Data!AD129,0)</f>
        <v>0</v>
      </c>
      <c r="AB129" s="6">
        <f>IF(AB$2=Calculation!$D$6,Data!AE129,0)</f>
        <v>0</v>
      </c>
      <c r="AC129" s="6">
        <f>IF(AC$2=Calculation!$D$6,Data!AF129,0)</f>
        <v>0</v>
      </c>
      <c r="AD129" s="6">
        <f>IF(AD$2=Calculation!$D$6,Data!AG129,0)</f>
        <v>0</v>
      </c>
      <c r="AE129" s="6">
        <f>IF(AE$2=Calculation!$D$6,Data!AH129,0)</f>
        <v>0</v>
      </c>
      <c r="AF129" s="6">
        <f>IF(AF$2=Calculation!$D$6,Data!AI129,0)</f>
        <v>0</v>
      </c>
      <c r="AG129" s="8">
        <f t="shared" si="11"/>
        <v>0</v>
      </c>
      <c r="AH129" s="31">
        <f>IF(AH$2=Calculation!$E$6,0,0)</f>
        <v>0</v>
      </c>
      <c r="AI129" s="6">
        <f>IF(AI$2=Calculation!$E$6,Data!AJ129,0)</f>
        <v>0</v>
      </c>
      <c r="AJ129" s="6">
        <f>IF(AJ$2=Calculation!$E$6,Data!AK129,0)</f>
        <v>0</v>
      </c>
      <c r="AK129" s="6">
        <f>IF(AK$2=Calculation!$E$6,Data!AL129,0)</f>
        <v>0</v>
      </c>
      <c r="AL129" s="6">
        <f>IF(AL$2=Calculation!$E$6,Data!AM129,0)</f>
        <v>0</v>
      </c>
      <c r="AM129" s="6">
        <f>IF(AM$2=Calculation!$E$6,Data!AN129,0)</f>
        <v>0</v>
      </c>
      <c r="AN129" s="6">
        <f>IF(AN$2=Calculation!$E$6,Data!AO129,0)</f>
        <v>0</v>
      </c>
      <c r="AO129" s="6">
        <f>IF(AO$2=Calculation!$E$6,Data!AP129,0)</f>
        <v>0</v>
      </c>
      <c r="AP129" s="8">
        <f t="shared" si="12"/>
        <v>0</v>
      </c>
      <c r="AQ129" s="31">
        <f>IF(AQ$2=Calculation!$F$6,0,0)</f>
        <v>0</v>
      </c>
      <c r="AR129" s="6">
        <f>IF(AR$2=Calculation!$F$6,Data!AQ129,0)</f>
        <v>0</v>
      </c>
      <c r="AS129" s="6">
        <f>IF(AS$2=Calculation!$F$6,Data!AR129,0)</f>
        <v>0</v>
      </c>
      <c r="AT129" s="6">
        <f>IF(AT$2=Calculation!$F$6,Data!AS129,0)</f>
        <v>0</v>
      </c>
      <c r="AU129" s="6">
        <f>IF(AU$2=Calculation!$F$6,Data!AT129,0)</f>
        <v>0</v>
      </c>
      <c r="AV129" s="6">
        <f>IF(AV$2=Calculation!$F$6,Data!AU129,0)</f>
        <v>0</v>
      </c>
      <c r="AW129" s="6">
        <f>IF(AW$2=Calculation!$F$6,Data!AV129,0)</f>
        <v>0</v>
      </c>
      <c r="AX129" s="6">
        <f>IF(AX$2=Calculation!$F$6,Data!AW129,0)</f>
        <v>0</v>
      </c>
      <c r="AY129" s="8">
        <f t="shared" si="13"/>
        <v>0</v>
      </c>
      <c r="AZ129" s="31">
        <f>IF(AZ$2=Calculation!$G$6,0,0)</f>
        <v>0</v>
      </c>
      <c r="BA129" s="6">
        <f>IF(BA$2=Calculation!$G$6,Data!AX129,0)</f>
        <v>0</v>
      </c>
      <c r="BB129" s="6">
        <f>IF(BB$2=Calculation!$G$6,Data!AY129,0)</f>
        <v>0</v>
      </c>
      <c r="BC129" s="6">
        <f>IF(BC$2=Calculation!$G$6,Data!AZ129,0)</f>
        <v>0</v>
      </c>
      <c r="BD129" s="6">
        <f>IF(BD$2=Calculation!$G$6,Data!BA129,0)</f>
        <v>0</v>
      </c>
      <c r="BE129" s="6">
        <f>IF(BE$2=Calculation!$G$6,Data!BB129,0)</f>
        <v>0</v>
      </c>
      <c r="BF129" s="6">
        <f>IF(BF$2=Calculation!$G$6,Data!BC129,0)</f>
        <v>0</v>
      </c>
      <c r="BG129" s="6">
        <f>IF(BG$2=Calculation!$G$6,Data!BD129,0)</f>
        <v>0</v>
      </c>
      <c r="BH129" s="8">
        <f t="shared" si="14"/>
        <v>0</v>
      </c>
      <c r="BI129" s="119">
        <f>IF(Calculation!$H$6="Yes",Data!BE129,0)</f>
        <v>0</v>
      </c>
      <c r="BJ129" s="31">
        <f>IF(BJ$2=Calculation!$L$4,0,0)</f>
        <v>0</v>
      </c>
      <c r="BK129" s="6">
        <f>IF(BK$2=Calculation!$L$4,Data!BV129,0)</f>
        <v>0</v>
      </c>
      <c r="BL129" s="6">
        <f>IF(BL$2=Calculation!$L$4,Data!BW129,0)</f>
        <v>0</v>
      </c>
      <c r="BM129" s="6">
        <f>IF(BM$2=Calculation!$L$4,Data!BX129,0)</f>
        <v>0</v>
      </c>
      <c r="BN129" s="6">
        <f>IF(BN$2=Calculation!$L$4,Data!BY129,0)</f>
        <v>0</v>
      </c>
      <c r="BO129" s="22">
        <f t="shared" si="15"/>
        <v>0</v>
      </c>
      <c r="BP129" s="25">
        <f>IF(Calculation!$J$6='Reference Data'!BP$2,Data!C129,0)</f>
        <v>0</v>
      </c>
      <c r="BQ129" s="25">
        <f>IF(Calculation!$J$6='Reference Data'!BQ$2,Data!D129,0)</f>
        <v>0</v>
      </c>
      <c r="BR129" s="25">
        <f>IF(Calculation!$J$6='Reference Data'!BR$2,Data!E129,0)</f>
        <v>0</v>
      </c>
      <c r="BS129" s="25">
        <f>IF(Calculation!$J$6='Reference Data'!BS$2,Data!F129,0)</f>
        <v>26.833</v>
      </c>
      <c r="BT129" s="121">
        <f t="shared" si="17"/>
        <v>26.833</v>
      </c>
      <c r="BU129" s="124">
        <f>IF(Calculation!$L$6="Yes",'Reference Data'!BO129*Calculation!$L$5,0)</f>
        <v>0</v>
      </c>
      <c r="BV129" s="124">
        <f>IF(Calculation!$M$6="Yes",IF((Calculation!I133-'Reference Data'!BT129)&gt;0,(Calculation!I133-'Reference Data'!BT129)*Calculation!$M$5,0),0)</f>
        <v>1.0689513984018264</v>
      </c>
      <c r="BW129" s="97">
        <f>IF(Calculation!$K$6="Yes",IF((Calculation!I133)&lt;Calculation!J133,(Calculation!I133-Calculation!J133)*Calculation!$K$5,0),0)</f>
        <v>0</v>
      </c>
      <c r="BX129" s="127">
        <f>IF(Calculation!$N$5='Reference Data'!$BX$2,'Scaling Calculation'!D132,0)</f>
        <v>0</v>
      </c>
      <c r="BY129" s="3">
        <f>IF(Calculation!$N$5='Reference Data'!$BY$2,'Scaling Calculation'!H132,0)</f>
        <v>0</v>
      </c>
      <c r="BZ129" s="22">
        <f>IF(Calculation!$N$6="Yes",SUM('Reference Data'!BX129:BY129),0)</f>
        <v>0</v>
      </c>
      <c r="CA129" s="25"/>
      <c r="CB129" s="25"/>
      <c r="CC129" s="25"/>
      <c r="CD129" s="25"/>
      <c r="CE129" s="25"/>
      <c r="CF129" s="25"/>
      <c r="CG129" s="25"/>
      <c r="CH129" s="25"/>
      <c r="CI129" s="25"/>
      <c r="CJ129" s="25"/>
      <c r="CK129" s="25"/>
      <c r="CL129" s="25"/>
      <c r="CM129" s="25"/>
      <c r="CN129" s="25"/>
      <c r="CO129" s="25"/>
      <c r="CP129" s="25"/>
      <c r="CQ129" s="25" t="e">
        <f>IF(Calculation!#REF!='Reference Data'!CQ$2,Data!G129,0)</f>
        <v>#REF!</v>
      </c>
      <c r="CR129" s="25" t="e">
        <f>IF(Calculation!#REF!='Reference Data'!CR$2,Data!H129,0)</f>
        <v>#REF!</v>
      </c>
      <c r="CS129" s="25" t="e">
        <f>IF(Calculation!#REF!='Reference Data'!CS$2,Data!I129,0)</f>
        <v>#REF!</v>
      </c>
      <c r="CT129" s="25" t="e">
        <f>IF(Calculation!#REF!='Reference Data'!CT$2,Data!J129,0)</f>
        <v>#REF!</v>
      </c>
      <c r="CU129" s="25" t="e">
        <f>IF(Calculation!#REF!='Reference Data'!CU$2,Data!K129,0)</f>
        <v>#REF!</v>
      </c>
      <c r="CV129" s="25" t="e">
        <f>IF(Calculation!#REF!='Reference Data'!CV$2,Data!L129,0)</f>
        <v>#REF!</v>
      </c>
      <c r="CW129" s="25" t="e">
        <f>IF(Calculation!#REF!='Reference Data'!CW$2,Data!M129,0)</f>
        <v>#REF!</v>
      </c>
      <c r="CX129" s="25" t="e">
        <f>IF(Calculation!#REF!='Reference Data'!CX$2,Data!N129,0)</f>
        <v>#REF!</v>
      </c>
      <c r="CY129" s="25" t="e">
        <f>IF(Calculation!#REF!='Reference Data'!CY$2,Data!O129,0)</f>
        <v>#REF!</v>
      </c>
      <c r="CZ129" s="25" t="e">
        <f>IF(Calculation!#REF!='Reference Data'!CZ$2,Data!P129,0)</f>
        <v>#REF!</v>
      </c>
      <c r="DA129" s="25" t="e">
        <f>IF(Calculation!#REF!='Reference Data'!DA$2,Data!Q129,0)</f>
        <v>#REF!</v>
      </c>
      <c r="DB129" s="25" t="e">
        <f>IF(Calculation!#REF!='Reference Data'!DB$2,Data!R129,0)</f>
        <v>#REF!</v>
      </c>
      <c r="DC129" s="25" t="e">
        <f>IF(Calculation!#REF!='Reference Data'!DC$2,Data!S129,0)</f>
        <v>#REF!</v>
      </c>
      <c r="DD129" s="25" t="e">
        <f>IF(Calculation!#REF!='Reference Data'!DD$2,Data!T129,0)</f>
        <v>#REF!</v>
      </c>
      <c r="DE129" s="25" t="e">
        <f>IF(Calculation!#REF!='Reference Data'!DE$2,Data!U129,0)</f>
        <v>#REF!</v>
      </c>
      <c r="DF129" s="30" t="e">
        <f t="shared" si="16"/>
        <v>#REF!</v>
      </c>
    </row>
    <row r="130" spans="1:110" ht="15">
      <c r="A130" s="15">
        <v>10482</v>
      </c>
      <c r="B130" s="48" t="s">
        <v>137</v>
      </c>
      <c r="C130" s="24">
        <f>IF(Calculation!$C$6='Reference Data'!C$2,Data!G130,0)</f>
        <v>0</v>
      </c>
      <c r="D130" s="25">
        <f>IF(Calculation!$C$6='Reference Data'!D$2,Data!H130,0)</f>
        <v>0</v>
      </c>
      <c r="E130" s="25">
        <f>IF(Calculation!$C$6='Reference Data'!E$2,Data!I130,0)</f>
        <v>2.809667694063927</v>
      </c>
      <c r="F130" s="25">
        <f>IF(Calculation!$C$6='Reference Data'!F$2,Data!J130,0)</f>
        <v>0</v>
      </c>
      <c r="G130" s="25">
        <f>IF(Calculation!$C$6='Reference Data'!G$2,Data!K130,0)</f>
        <v>0</v>
      </c>
      <c r="H130" s="25">
        <f>IF(Calculation!$C$6='Reference Data'!H$2,Data!L130,0)</f>
        <v>0</v>
      </c>
      <c r="I130" s="25">
        <f>IF(Calculation!$C$6='Reference Data'!I$2,Data!M130,0)</f>
        <v>0</v>
      </c>
      <c r="J130" s="25">
        <f>IF(Calculation!$C$6='Reference Data'!J$2,Data!N130,0)</f>
        <v>0</v>
      </c>
      <c r="K130" s="25">
        <f>IF(Calculation!$C$6='Reference Data'!K$2,Data!O130,0)</f>
        <v>0</v>
      </c>
      <c r="L130" s="25">
        <f>IF(Calculation!$C$6='Reference Data'!L$2,Data!P130,0)</f>
        <v>0</v>
      </c>
      <c r="M130" s="25">
        <f>IF(Calculation!$C$6='Reference Data'!M$2,Data!Q130,0)</f>
        <v>0</v>
      </c>
      <c r="N130" s="25">
        <f>IF(Calculation!$C$6='Reference Data'!N$2,Data!R130,0)</f>
        <v>0</v>
      </c>
      <c r="O130" s="25">
        <f>IF(Calculation!$C$6='Reference Data'!O$2,Data!S130,0)</f>
        <v>0</v>
      </c>
      <c r="P130" s="25">
        <f>IF(Calculation!$C$6='Reference Data'!P$2,Data!T130,0)</f>
        <v>0</v>
      </c>
      <c r="Q130" s="25">
        <f>IF(Calculation!$C$6='Reference Data'!Q$2,Data!U130,0)</f>
        <v>0</v>
      </c>
      <c r="R130" s="30">
        <f t="shared" si="10"/>
        <v>2.809667694063927</v>
      </c>
      <c r="S130" s="31">
        <f>IF(S$2=Calculation!$D$6,Data!V130,0)</f>
        <v>0</v>
      </c>
      <c r="T130" s="6">
        <f>IF(T$2=Calculation!$D$6,Data!W130,0)</f>
        <v>0</v>
      </c>
      <c r="U130" s="6">
        <f>IF(U$2=Calculation!$D$6,Data!X130,0)</f>
        <v>0</v>
      </c>
      <c r="V130" s="6">
        <f>IF(V$2=Calculation!$D$6,Data!Y130,0)</f>
        <v>0</v>
      </c>
      <c r="W130" s="6">
        <f>IF(W$2=Calculation!$D$6,Data!Z130,0)</f>
        <v>0</v>
      </c>
      <c r="X130" s="6">
        <f>IF(X$2=Calculation!$D$6,Data!AA130,0)</f>
        <v>0</v>
      </c>
      <c r="Y130" s="6">
        <f>IF(Y$2=Calculation!$D$6,Data!AB130,0)</f>
        <v>0</v>
      </c>
      <c r="Z130" s="6">
        <f>IF(Z$2=Calculation!$D$6,Data!AC130,0)</f>
        <v>0</v>
      </c>
      <c r="AA130" s="6">
        <f>IF(AA$2=Calculation!$D$6,Data!AD130,0)</f>
        <v>0</v>
      </c>
      <c r="AB130" s="6">
        <f>IF(AB$2=Calculation!$D$6,Data!AE130,0)</f>
        <v>0</v>
      </c>
      <c r="AC130" s="6">
        <f>IF(AC$2=Calculation!$D$6,Data!AF130,0)</f>
        <v>0</v>
      </c>
      <c r="AD130" s="6">
        <f>IF(AD$2=Calculation!$D$6,Data!AG130,0)</f>
        <v>0</v>
      </c>
      <c r="AE130" s="6">
        <f>IF(AE$2=Calculation!$D$6,Data!AH130,0)</f>
        <v>0</v>
      </c>
      <c r="AF130" s="6">
        <f>IF(AF$2=Calculation!$D$6,Data!AI130,0)</f>
        <v>0</v>
      </c>
      <c r="AG130" s="8">
        <f t="shared" si="11"/>
        <v>0</v>
      </c>
      <c r="AH130" s="31">
        <f>IF(AH$2=Calculation!$E$6,0,0)</f>
        <v>0</v>
      </c>
      <c r="AI130" s="6">
        <f>IF(AI$2=Calculation!$E$6,Data!AJ130,0)</f>
        <v>0</v>
      </c>
      <c r="AJ130" s="6">
        <f>IF(AJ$2=Calculation!$E$6,Data!AK130,0)</f>
        <v>0</v>
      </c>
      <c r="AK130" s="6">
        <f>IF(AK$2=Calculation!$E$6,Data!AL130,0)</f>
        <v>0</v>
      </c>
      <c r="AL130" s="6">
        <f>IF(AL$2=Calculation!$E$6,Data!AM130,0)</f>
        <v>0</v>
      </c>
      <c r="AM130" s="6">
        <f>IF(AM$2=Calculation!$E$6,Data!AN130,0)</f>
        <v>0</v>
      </c>
      <c r="AN130" s="6">
        <f>IF(AN$2=Calculation!$E$6,Data!AO130,0)</f>
        <v>0</v>
      </c>
      <c r="AO130" s="6">
        <f>IF(AO$2=Calculation!$E$6,Data!AP130,0)</f>
        <v>0</v>
      </c>
      <c r="AP130" s="8">
        <f t="shared" si="12"/>
        <v>0</v>
      </c>
      <c r="AQ130" s="31">
        <f>IF(AQ$2=Calculation!$F$6,0,0)</f>
        <v>0</v>
      </c>
      <c r="AR130" s="6">
        <f>IF(AR$2=Calculation!$F$6,Data!AQ130,0)</f>
        <v>0</v>
      </c>
      <c r="AS130" s="6">
        <f>IF(AS$2=Calculation!$F$6,Data!AR130,0)</f>
        <v>0</v>
      </c>
      <c r="AT130" s="6">
        <f>IF(AT$2=Calculation!$F$6,Data!AS130,0)</f>
        <v>0</v>
      </c>
      <c r="AU130" s="6">
        <f>IF(AU$2=Calculation!$F$6,Data!AT130,0)</f>
        <v>0</v>
      </c>
      <c r="AV130" s="6">
        <f>IF(AV$2=Calculation!$F$6,Data!AU130,0)</f>
        <v>0</v>
      </c>
      <c r="AW130" s="6">
        <f>IF(AW$2=Calculation!$F$6,Data!AV130,0)</f>
        <v>0</v>
      </c>
      <c r="AX130" s="6">
        <f>IF(AX$2=Calculation!$F$6,Data!AW130,0)</f>
        <v>0</v>
      </c>
      <c r="AY130" s="8">
        <f t="shared" si="13"/>
        <v>0</v>
      </c>
      <c r="AZ130" s="31">
        <f>IF(AZ$2=Calculation!$G$6,0,0)</f>
        <v>0</v>
      </c>
      <c r="BA130" s="6">
        <f>IF(BA$2=Calculation!$G$6,Data!AX130,0)</f>
        <v>0</v>
      </c>
      <c r="BB130" s="6">
        <f>IF(BB$2=Calculation!$G$6,Data!AY130,0)</f>
        <v>0</v>
      </c>
      <c r="BC130" s="6">
        <f>IF(BC$2=Calculation!$G$6,Data!AZ130,0)</f>
        <v>0</v>
      </c>
      <c r="BD130" s="6">
        <f>IF(BD$2=Calculation!$G$6,Data!BA130,0)</f>
        <v>0</v>
      </c>
      <c r="BE130" s="6">
        <f>IF(BE$2=Calculation!$G$6,Data!BB130,0)</f>
        <v>0</v>
      </c>
      <c r="BF130" s="6">
        <f>IF(BF$2=Calculation!$G$6,Data!BC130,0)</f>
        <v>0</v>
      </c>
      <c r="BG130" s="6">
        <f>IF(BG$2=Calculation!$G$6,Data!BD130,0)</f>
        <v>0</v>
      </c>
      <c r="BH130" s="8">
        <f t="shared" si="14"/>
        <v>0</v>
      </c>
      <c r="BI130" s="119">
        <f>IF(Calculation!$H$6="Yes",Data!BE130,0)</f>
        <v>0</v>
      </c>
      <c r="BJ130" s="31">
        <f>IF(BJ$2=Calculation!$L$4,0,0)</f>
        <v>0</v>
      </c>
      <c r="BK130" s="6">
        <f>IF(BK$2=Calculation!$L$4,Data!BV130,0)</f>
        <v>0</v>
      </c>
      <c r="BL130" s="6">
        <f>IF(BL$2=Calculation!$L$4,Data!BW130,0)</f>
        <v>0</v>
      </c>
      <c r="BM130" s="6">
        <f>IF(BM$2=Calculation!$L$4,Data!BX130,0)</f>
        <v>0</v>
      </c>
      <c r="BN130" s="6">
        <f>IF(BN$2=Calculation!$L$4,Data!BY130,0)</f>
        <v>0</v>
      </c>
      <c r="BO130" s="22">
        <f t="shared" si="15"/>
        <v>0</v>
      </c>
      <c r="BP130" s="25">
        <f>IF(Calculation!$J$6='Reference Data'!BP$2,Data!C130,0)</f>
        <v>0</v>
      </c>
      <c r="BQ130" s="25">
        <f>IF(Calculation!$J$6='Reference Data'!BQ$2,Data!D130,0)</f>
        <v>0</v>
      </c>
      <c r="BR130" s="25">
        <f>IF(Calculation!$J$6='Reference Data'!BR$2,Data!E130,0)</f>
        <v>0</v>
      </c>
      <c r="BS130" s="25">
        <f>IF(Calculation!$J$6='Reference Data'!BS$2,Data!F130,0)</f>
        <v>4.114</v>
      </c>
      <c r="BT130" s="121">
        <f t="shared" si="17"/>
        <v>4.114</v>
      </c>
      <c r="BU130" s="124">
        <f>IF(Calculation!$L$6="Yes",'Reference Data'!BO130*Calculation!$L$5,0)</f>
        <v>0</v>
      </c>
      <c r="BV130" s="124">
        <f>IF(Calculation!$M$6="Yes",IF((Calculation!I134-'Reference Data'!BT130)&gt;0,(Calculation!I134-'Reference Data'!BT130)*Calculation!$M$5,0),0)</f>
        <v>0</v>
      </c>
      <c r="BW130" s="97">
        <f>IF(Calculation!$K$6="Yes",IF((Calculation!I134)&lt;Calculation!J134,(Calculation!I134-Calculation!J134)*Calculation!$K$5,0),0)</f>
        <v>-1.304332305936073</v>
      </c>
      <c r="BX130" s="127">
        <f>IF(Calculation!$N$5='Reference Data'!$BX$2,'Scaling Calculation'!D133,0)</f>
        <v>0</v>
      </c>
      <c r="BY130" s="3">
        <f>IF(Calculation!$N$5='Reference Data'!$BY$2,'Scaling Calculation'!H133,0)</f>
        <v>0</v>
      </c>
      <c r="BZ130" s="22">
        <f>IF(Calculation!$N$6="Yes",SUM('Reference Data'!BX130:BY130),0)</f>
        <v>0</v>
      </c>
      <c r="CA130" s="25"/>
      <c r="CB130" s="25"/>
      <c r="CC130" s="25"/>
      <c r="CD130" s="25"/>
      <c r="CE130" s="25"/>
      <c r="CF130" s="25"/>
      <c r="CG130" s="25"/>
      <c r="CH130" s="25"/>
      <c r="CI130" s="25"/>
      <c r="CJ130" s="25"/>
      <c r="CK130" s="25"/>
      <c r="CL130" s="25"/>
      <c r="CM130" s="25"/>
      <c r="CN130" s="25"/>
      <c r="CO130" s="25"/>
      <c r="CP130" s="25"/>
      <c r="CQ130" s="25" t="e">
        <f>IF(Calculation!#REF!='Reference Data'!CQ$2,Data!G130,0)</f>
        <v>#REF!</v>
      </c>
      <c r="CR130" s="25" t="e">
        <f>IF(Calculation!#REF!='Reference Data'!CR$2,Data!H130,0)</f>
        <v>#REF!</v>
      </c>
      <c r="CS130" s="25" t="e">
        <f>IF(Calculation!#REF!='Reference Data'!CS$2,Data!I130,0)</f>
        <v>#REF!</v>
      </c>
      <c r="CT130" s="25" t="e">
        <f>IF(Calculation!#REF!='Reference Data'!CT$2,Data!J130,0)</f>
        <v>#REF!</v>
      </c>
      <c r="CU130" s="25" t="e">
        <f>IF(Calculation!#REF!='Reference Data'!CU$2,Data!K130,0)</f>
        <v>#REF!</v>
      </c>
      <c r="CV130" s="25" t="e">
        <f>IF(Calculation!#REF!='Reference Data'!CV$2,Data!L130,0)</f>
        <v>#REF!</v>
      </c>
      <c r="CW130" s="25" t="e">
        <f>IF(Calculation!#REF!='Reference Data'!CW$2,Data!M130,0)</f>
        <v>#REF!</v>
      </c>
      <c r="CX130" s="25" t="e">
        <f>IF(Calculation!#REF!='Reference Data'!CX$2,Data!N130,0)</f>
        <v>#REF!</v>
      </c>
      <c r="CY130" s="25" t="e">
        <f>IF(Calculation!#REF!='Reference Data'!CY$2,Data!O130,0)</f>
        <v>#REF!</v>
      </c>
      <c r="CZ130" s="25" t="e">
        <f>IF(Calculation!#REF!='Reference Data'!CZ$2,Data!P130,0)</f>
        <v>#REF!</v>
      </c>
      <c r="DA130" s="25" t="e">
        <f>IF(Calculation!#REF!='Reference Data'!DA$2,Data!Q130,0)</f>
        <v>#REF!</v>
      </c>
      <c r="DB130" s="25" t="e">
        <f>IF(Calculation!#REF!='Reference Data'!DB$2,Data!R130,0)</f>
        <v>#REF!</v>
      </c>
      <c r="DC130" s="25" t="e">
        <f>IF(Calculation!#REF!='Reference Data'!DC$2,Data!S130,0)</f>
        <v>#REF!</v>
      </c>
      <c r="DD130" s="25" t="e">
        <f>IF(Calculation!#REF!='Reference Data'!DD$2,Data!T130,0)</f>
        <v>#REF!</v>
      </c>
      <c r="DE130" s="25" t="e">
        <f>IF(Calculation!#REF!='Reference Data'!DE$2,Data!U130,0)</f>
        <v>#REF!</v>
      </c>
      <c r="DF130" s="30" t="e">
        <f t="shared" si="16"/>
        <v>#REF!</v>
      </c>
    </row>
    <row r="131" spans="1:110" ht="15">
      <c r="A131" s="15">
        <v>10502</v>
      </c>
      <c r="B131" s="48" t="s">
        <v>138</v>
      </c>
      <c r="C131" s="24">
        <f>IF(Calculation!$C$6='Reference Data'!C$2,Data!G131,0)</f>
        <v>0</v>
      </c>
      <c r="D131" s="25">
        <f>IF(Calculation!$C$6='Reference Data'!D$2,Data!H131,0)</f>
        <v>0</v>
      </c>
      <c r="E131" s="25">
        <f>IF(Calculation!$C$6='Reference Data'!E$2,Data!I131,0)</f>
        <v>18.84555308219178</v>
      </c>
      <c r="F131" s="25">
        <f>IF(Calculation!$C$6='Reference Data'!F$2,Data!J131,0)</f>
        <v>0</v>
      </c>
      <c r="G131" s="25">
        <f>IF(Calculation!$C$6='Reference Data'!G$2,Data!K131,0)</f>
        <v>0</v>
      </c>
      <c r="H131" s="25">
        <f>IF(Calculation!$C$6='Reference Data'!H$2,Data!L131,0)</f>
        <v>0</v>
      </c>
      <c r="I131" s="25">
        <f>IF(Calculation!$C$6='Reference Data'!I$2,Data!M131,0)</f>
        <v>0</v>
      </c>
      <c r="J131" s="25">
        <f>IF(Calculation!$C$6='Reference Data'!J$2,Data!N131,0)</f>
        <v>0</v>
      </c>
      <c r="K131" s="25">
        <f>IF(Calculation!$C$6='Reference Data'!K$2,Data!O131,0)</f>
        <v>0</v>
      </c>
      <c r="L131" s="25">
        <f>IF(Calculation!$C$6='Reference Data'!L$2,Data!P131,0)</f>
        <v>0</v>
      </c>
      <c r="M131" s="25">
        <f>IF(Calculation!$C$6='Reference Data'!M$2,Data!Q131,0)</f>
        <v>0</v>
      </c>
      <c r="N131" s="25">
        <f>IF(Calculation!$C$6='Reference Data'!N$2,Data!R131,0)</f>
        <v>0</v>
      </c>
      <c r="O131" s="25">
        <f>IF(Calculation!$C$6='Reference Data'!O$2,Data!S131,0)</f>
        <v>0</v>
      </c>
      <c r="P131" s="25">
        <f>IF(Calculation!$C$6='Reference Data'!P$2,Data!T131,0)</f>
        <v>0</v>
      </c>
      <c r="Q131" s="25">
        <f>IF(Calculation!$C$6='Reference Data'!Q$2,Data!U131,0)</f>
        <v>0</v>
      </c>
      <c r="R131" s="30">
        <f t="shared" si="10"/>
        <v>18.84555308219178</v>
      </c>
      <c r="S131" s="31">
        <f>IF(S$2=Calculation!$D$6,Data!V131,0)</f>
        <v>0</v>
      </c>
      <c r="T131" s="6">
        <f>IF(T$2=Calculation!$D$6,Data!W131,0)</f>
        <v>0</v>
      </c>
      <c r="U131" s="6">
        <f>IF(U$2=Calculation!$D$6,Data!X131,0)</f>
        <v>0</v>
      </c>
      <c r="V131" s="6">
        <f>IF(V$2=Calculation!$D$6,Data!Y131,0)</f>
        <v>0</v>
      </c>
      <c r="W131" s="6">
        <f>IF(W$2=Calculation!$D$6,Data!Z131,0)</f>
        <v>0</v>
      </c>
      <c r="X131" s="6">
        <f>IF(X$2=Calculation!$D$6,Data!AA131,0)</f>
        <v>0</v>
      </c>
      <c r="Y131" s="6">
        <f>IF(Y$2=Calculation!$D$6,Data!AB131,0)</f>
        <v>0</v>
      </c>
      <c r="Z131" s="6">
        <f>IF(Z$2=Calculation!$D$6,Data!AC131,0)</f>
        <v>0</v>
      </c>
      <c r="AA131" s="6">
        <f>IF(AA$2=Calculation!$D$6,Data!AD131,0)</f>
        <v>0</v>
      </c>
      <c r="AB131" s="6">
        <f>IF(AB$2=Calculation!$D$6,Data!AE131,0)</f>
        <v>0</v>
      </c>
      <c r="AC131" s="6">
        <f>IF(AC$2=Calculation!$D$6,Data!AF131,0)</f>
        <v>0</v>
      </c>
      <c r="AD131" s="6">
        <f>IF(AD$2=Calculation!$D$6,Data!AG131,0)</f>
        <v>0</v>
      </c>
      <c r="AE131" s="6">
        <f>IF(AE$2=Calculation!$D$6,Data!AH131,0)</f>
        <v>0</v>
      </c>
      <c r="AF131" s="6">
        <f>IF(AF$2=Calculation!$D$6,Data!AI131,0)</f>
        <v>0</v>
      </c>
      <c r="AG131" s="8">
        <f t="shared" si="11"/>
        <v>0</v>
      </c>
      <c r="AH131" s="31">
        <f>IF(AH$2=Calculation!$E$6,0,0)</f>
        <v>0</v>
      </c>
      <c r="AI131" s="6">
        <f>IF(AI$2=Calculation!$E$6,Data!AJ131,0)</f>
        <v>0</v>
      </c>
      <c r="AJ131" s="6">
        <f>IF(AJ$2=Calculation!$E$6,Data!AK131,0)</f>
        <v>0</v>
      </c>
      <c r="AK131" s="6">
        <f>IF(AK$2=Calculation!$E$6,Data!AL131,0)</f>
        <v>0</v>
      </c>
      <c r="AL131" s="6">
        <f>IF(AL$2=Calculation!$E$6,Data!AM131,0)</f>
        <v>0</v>
      </c>
      <c r="AM131" s="6">
        <f>IF(AM$2=Calculation!$E$6,Data!AN131,0)</f>
        <v>0</v>
      </c>
      <c r="AN131" s="6">
        <f>IF(AN$2=Calculation!$E$6,Data!AO131,0)</f>
        <v>0</v>
      </c>
      <c r="AO131" s="6">
        <f>IF(AO$2=Calculation!$E$6,Data!AP131,0)</f>
        <v>0</v>
      </c>
      <c r="AP131" s="8">
        <f t="shared" si="12"/>
        <v>0</v>
      </c>
      <c r="AQ131" s="31">
        <f>IF(AQ$2=Calculation!$F$6,0,0)</f>
        <v>0</v>
      </c>
      <c r="AR131" s="6">
        <f>IF(AR$2=Calculation!$F$6,Data!AQ131,0)</f>
        <v>0</v>
      </c>
      <c r="AS131" s="6">
        <f>IF(AS$2=Calculation!$F$6,Data!AR131,0)</f>
        <v>0</v>
      </c>
      <c r="AT131" s="6">
        <f>IF(AT$2=Calculation!$F$6,Data!AS131,0)</f>
        <v>0</v>
      </c>
      <c r="AU131" s="6">
        <f>IF(AU$2=Calculation!$F$6,Data!AT131,0)</f>
        <v>0</v>
      </c>
      <c r="AV131" s="6">
        <f>IF(AV$2=Calculation!$F$6,Data!AU131,0)</f>
        <v>0</v>
      </c>
      <c r="AW131" s="6">
        <f>IF(AW$2=Calculation!$F$6,Data!AV131,0)</f>
        <v>0</v>
      </c>
      <c r="AX131" s="6">
        <f>IF(AX$2=Calculation!$F$6,Data!AW131,0)</f>
        <v>0</v>
      </c>
      <c r="AY131" s="8">
        <f t="shared" si="13"/>
        <v>0</v>
      </c>
      <c r="AZ131" s="31">
        <f>IF(AZ$2=Calculation!$G$6,0,0)</f>
        <v>0</v>
      </c>
      <c r="BA131" s="6">
        <f>IF(BA$2=Calculation!$G$6,Data!AX131,0)</f>
        <v>0</v>
      </c>
      <c r="BB131" s="6">
        <f>IF(BB$2=Calculation!$G$6,Data!AY131,0)</f>
        <v>0</v>
      </c>
      <c r="BC131" s="6">
        <f>IF(BC$2=Calculation!$G$6,Data!AZ131,0)</f>
        <v>0</v>
      </c>
      <c r="BD131" s="6">
        <f>IF(BD$2=Calculation!$G$6,Data!BA131,0)</f>
        <v>0</v>
      </c>
      <c r="BE131" s="6">
        <f>IF(BE$2=Calculation!$G$6,Data!BB131,0)</f>
        <v>0</v>
      </c>
      <c r="BF131" s="6">
        <f>IF(BF$2=Calculation!$G$6,Data!BC131,0)</f>
        <v>0</v>
      </c>
      <c r="BG131" s="6">
        <f>IF(BG$2=Calculation!$G$6,Data!BD131,0)</f>
        <v>0</v>
      </c>
      <c r="BH131" s="8">
        <f t="shared" si="14"/>
        <v>0</v>
      </c>
      <c r="BI131" s="119">
        <f>IF(Calculation!$H$6="Yes",Data!BE131,0)</f>
        <v>0</v>
      </c>
      <c r="BJ131" s="31">
        <f>IF(BJ$2=Calculation!$L$4,0,0)</f>
        <v>0</v>
      </c>
      <c r="BK131" s="6">
        <f>IF(BK$2=Calculation!$L$4,Data!BV131,0)</f>
        <v>0</v>
      </c>
      <c r="BL131" s="6">
        <f>IF(BL$2=Calculation!$L$4,Data!BW131,0)</f>
        <v>0</v>
      </c>
      <c r="BM131" s="6">
        <f>IF(BM$2=Calculation!$L$4,Data!BX131,0)</f>
        <v>0</v>
      </c>
      <c r="BN131" s="6">
        <f>IF(BN$2=Calculation!$L$4,Data!BY131,0)</f>
        <v>0</v>
      </c>
      <c r="BO131" s="22">
        <f t="shared" si="15"/>
        <v>0</v>
      </c>
      <c r="BP131" s="25">
        <f>IF(Calculation!$J$6='Reference Data'!BP$2,Data!C131,0)</f>
        <v>0</v>
      </c>
      <c r="BQ131" s="25">
        <f>IF(Calculation!$J$6='Reference Data'!BQ$2,Data!D131,0)</f>
        <v>0</v>
      </c>
      <c r="BR131" s="25">
        <f>IF(Calculation!$J$6='Reference Data'!BR$2,Data!E131,0)</f>
        <v>0</v>
      </c>
      <c r="BS131" s="25">
        <f>IF(Calculation!$J$6='Reference Data'!BS$2,Data!F131,0)</f>
        <v>18.707</v>
      </c>
      <c r="BT131" s="121">
        <f aca="true" t="shared" si="18" ref="BT131:BT136">SUM(BP131:BS131)</f>
        <v>18.707</v>
      </c>
      <c r="BU131" s="124">
        <f>IF(Calculation!$L$6="Yes",'Reference Data'!BO131*Calculation!$L$5,0)</f>
        <v>0</v>
      </c>
      <c r="BV131" s="124">
        <f>IF(Calculation!$M$6="Yes",IF((Calculation!I135-'Reference Data'!BT131)&gt;0,(Calculation!I135-'Reference Data'!BT131)*Calculation!$M$5,0),0)</f>
        <v>0.034638270547945105</v>
      </c>
      <c r="BW131" s="97">
        <f>IF(Calculation!$K$6="Yes",IF((Calculation!I135)&lt;Calculation!J135,(Calculation!I135-Calculation!J135)*Calculation!$K$5,0),0)</f>
        <v>0</v>
      </c>
      <c r="BX131" s="127">
        <f>IF(Calculation!$N$5='Reference Data'!$BX$2,'Scaling Calculation'!D134,0)</f>
        <v>0</v>
      </c>
      <c r="BY131" s="3">
        <f>IF(Calculation!$N$5='Reference Data'!$BY$2,'Scaling Calculation'!H134,0)</f>
        <v>0</v>
      </c>
      <c r="BZ131" s="22">
        <f>IF(Calculation!$N$6="Yes",SUM('Reference Data'!BX131:BY131),0)</f>
        <v>0</v>
      </c>
      <c r="CA131" s="25"/>
      <c r="CB131" s="25"/>
      <c r="CC131" s="25"/>
      <c r="CD131" s="25"/>
      <c r="CE131" s="25"/>
      <c r="CF131" s="25"/>
      <c r="CG131" s="25"/>
      <c r="CH131" s="25"/>
      <c r="CI131" s="25"/>
      <c r="CJ131" s="25"/>
      <c r="CK131" s="25"/>
      <c r="CL131" s="25"/>
      <c r="CM131" s="25"/>
      <c r="CN131" s="25"/>
      <c r="CO131" s="25"/>
      <c r="CP131" s="25"/>
      <c r="CQ131" s="25" t="e">
        <f>IF(Calculation!#REF!='Reference Data'!CQ$2,Data!G131,0)</f>
        <v>#REF!</v>
      </c>
      <c r="CR131" s="25" t="e">
        <f>IF(Calculation!#REF!='Reference Data'!CR$2,Data!H131,0)</f>
        <v>#REF!</v>
      </c>
      <c r="CS131" s="25" t="e">
        <f>IF(Calculation!#REF!='Reference Data'!CS$2,Data!I131,0)</f>
        <v>#REF!</v>
      </c>
      <c r="CT131" s="25" t="e">
        <f>IF(Calculation!#REF!='Reference Data'!CT$2,Data!J131,0)</f>
        <v>#REF!</v>
      </c>
      <c r="CU131" s="25" t="e">
        <f>IF(Calculation!#REF!='Reference Data'!CU$2,Data!K131,0)</f>
        <v>#REF!</v>
      </c>
      <c r="CV131" s="25" t="e">
        <f>IF(Calculation!#REF!='Reference Data'!CV$2,Data!L131,0)</f>
        <v>#REF!</v>
      </c>
      <c r="CW131" s="25" t="e">
        <f>IF(Calculation!#REF!='Reference Data'!CW$2,Data!M131,0)</f>
        <v>#REF!</v>
      </c>
      <c r="CX131" s="25" t="e">
        <f>IF(Calculation!#REF!='Reference Data'!CX$2,Data!N131,0)</f>
        <v>#REF!</v>
      </c>
      <c r="CY131" s="25" t="e">
        <f>IF(Calculation!#REF!='Reference Data'!CY$2,Data!O131,0)</f>
        <v>#REF!</v>
      </c>
      <c r="CZ131" s="25" t="e">
        <f>IF(Calculation!#REF!='Reference Data'!CZ$2,Data!P131,0)</f>
        <v>#REF!</v>
      </c>
      <c r="DA131" s="25" t="e">
        <f>IF(Calculation!#REF!='Reference Data'!DA$2,Data!Q131,0)</f>
        <v>#REF!</v>
      </c>
      <c r="DB131" s="25" t="e">
        <f>IF(Calculation!#REF!='Reference Data'!DB$2,Data!R131,0)</f>
        <v>#REF!</v>
      </c>
      <c r="DC131" s="25" t="e">
        <f>IF(Calculation!#REF!='Reference Data'!DC$2,Data!S131,0)</f>
        <v>#REF!</v>
      </c>
      <c r="DD131" s="25" t="e">
        <f>IF(Calculation!#REF!='Reference Data'!DD$2,Data!T131,0)</f>
        <v>#REF!</v>
      </c>
      <c r="DE131" s="25" t="e">
        <f>IF(Calculation!#REF!='Reference Data'!DE$2,Data!U131,0)</f>
        <v>#REF!</v>
      </c>
      <c r="DF131" s="30" t="e">
        <f t="shared" si="16"/>
        <v>#REF!</v>
      </c>
    </row>
    <row r="132" spans="1:110" ht="15">
      <c r="A132" s="15">
        <v>13927</v>
      </c>
      <c r="B132" s="48" t="s">
        <v>139</v>
      </c>
      <c r="C132" s="24">
        <f>IF(Calculation!$C$6='Reference Data'!C$2,Data!G132,0)</f>
        <v>0</v>
      </c>
      <c r="D132" s="25">
        <f>IF(Calculation!$C$6='Reference Data'!D$2,Data!H132,0)</f>
        <v>0</v>
      </c>
      <c r="E132" s="25">
        <f>IF(Calculation!$C$6='Reference Data'!E$2,Data!I132,0)</f>
        <v>3.4731445205479456</v>
      </c>
      <c r="F132" s="25">
        <f>IF(Calculation!$C$6='Reference Data'!F$2,Data!J132,0)</f>
        <v>0</v>
      </c>
      <c r="G132" s="25">
        <f>IF(Calculation!$C$6='Reference Data'!G$2,Data!K132,0)</f>
        <v>0</v>
      </c>
      <c r="H132" s="25">
        <f>IF(Calculation!$C$6='Reference Data'!H$2,Data!L132,0)</f>
        <v>0</v>
      </c>
      <c r="I132" s="25">
        <f>IF(Calculation!$C$6='Reference Data'!I$2,Data!M132,0)</f>
        <v>0</v>
      </c>
      <c r="J132" s="25">
        <f>IF(Calculation!$C$6='Reference Data'!J$2,Data!N132,0)</f>
        <v>0</v>
      </c>
      <c r="K132" s="25">
        <f>IF(Calculation!$C$6='Reference Data'!K$2,Data!O132,0)</f>
        <v>0</v>
      </c>
      <c r="L132" s="25">
        <f>IF(Calculation!$C$6='Reference Data'!L$2,Data!P132,0)</f>
        <v>0</v>
      </c>
      <c r="M132" s="25">
        <f>IF(Calculation!$C$6='Reference Data'!M$2,Data!Q132,0)</f>
        <v>0</v>
      </c>
      <c r="N132" s="25">
        <f>IF(Calculation!$C$6='Reference Data'!N$2,Data!R132,0)</f>
        <v>0</v>
      </c>
      <c r="O132" s="25">
        <f>IF(Calculation!$C$6='Reference Data'!O$2,Data!S132,0)</f>
        <v>0</v>
      </c>
      <c r="P132" s="25">
        <f>IF(Calculation!$C$6='Reference Data'!P$2,Data!T132,0)</f>
        <v>0</v>
      </c>
      <c r="Q132" s="25">
        <f>IF(Calculation!$C$6='Reference Data'!Q$2,Data!U132,0)</f>
        <v>0</v>
      </c>
      <c r="R132" s="30">
        <f aca="true" t="shared" si="19" ref="R132:R136">SUM(C132:Q132)</f>
        <v>3.4731445205479456</v>
      </c>
      <c r="S132" s="31">
        <f>IF(S$2=Calculation!$D$6,Data!V132,0)</f>
        <v>0</v>
      </c>
      <c r="T132" s="6">
        <f>IF(T$2=Calculation!$D$6,Data!W132,0)</f>
        <v>0</v>
      </c>
      <c r="U132" s="6">
        <f>IF(U$2=Calculation!$D$6,Data!X132,0)</f>
        <v>0</v>
      </c>
      <c r="V132" s="6">
        <f>IF(V$2=Calculation!$D$6,Data!Y132,0)</f>
        <v>0</v>
      </c>
      <c r="W132" s="6">
        <f>IF(W$2=Calculation!$D$6,Data!Z132,0)</f>
        <v>0</v>
      </c>
      <c r="X132" s="6">
        <f>IF(X$2=Calculation!$D$6,Data!AA132,0)</f>
        <v>0</v>
      </c>
      <c r="Y132" s="6">
        <f>IF(Y$2=Calculation!$D$6,Data!AB132,0)</f>
        <v>0</v>
      </c>
      <c r="Z132" s="6">
        <f>IF(Z$2=Calculation!$D$6,Data!AC132,0)</f>
        <v>0</v>
      </c>
      <c r="AA132" s="6">
        <f>IF(AA$2=Calculation!$D$6,Data!AD132,0)</f>
        <v>0</v>
      </c>
      <c r="AB132" s="6">
        <f>IF(AB$2=Calculation!$D$6,Data!AE132,0)</f>
        <v>0</v>
      </c>
      <c r="AC132" s="6">
        <f>IF(AC$2=Calculation!$D$6,Data!AF132,0)</f>
        <v>0</v>
      </c>
      <c r="AD132" s="6">
        <f>IF(AD$2=Calculation!$D$6,Data!AG132,0)</f>
        <v>0</v>
      </c>
      <c r="AE132" s="6">
        <f>IF(AE$2=Calculation!$D$6,Data!AH132,0)</f>
        <v>0</v>
      </c>
      <c r="AF132" s="6">
        <f>IF(AF$2=Calculation!$D$6,Data!AI132,0)</f>
        <v>0</v>
      </c>
      <c r="AG132" s="8">
        <f aca="true" t="shared" si="20" ref="AG132:AG136">SUM(S132:AF132)</f>
        <v>0</v>
      </c>
      <c r="AH132" s="31">
        <f>IF(AH$2=Calculation!$E$6,0,0)</f>
        <v>0</v>
      </c>
      <c r="AI132" s="6">
        <f>IF(AI$2=Calculation!$E$6,Data!AJ132,0)</f>
        <v>0</v>
      </c>
      <c r="AJ132" s="6">
        <f>IF(AJ$2=Calculation!$E$6,Data!AK132,0)</f>
        <v>0</v>
      </c>
      <c r="AK132" s="6">
        <f>IF(AK$2=Calculation!$E$6,Data!AL132,0)</f>
        <v>0</v>
      </c>
      <c r="AL132" s="6">
        <f>IF(AL$2=Calculation!$E$6,Data!AM132,0)</f>
        <v>0</v>
      </c>
      <c r="AM132" s="6">
        <f>IF(AM$2=Calculation!$E$6,Data!AN132,0)</f>
        <v>0</v>
      </c>
      <c r="AN132" s="6">
        <f>IF(AN$2=Calculation!$E$6,Data!AO132,0)</f>
        <v>0</v>
      </c>
      <c r="AO132" s="6">
        <f>IF(AO$2=Calculation!$E$6,Data!AP132,0)</f>
        <v>0</v>
      </c>
      <c r="AP132" s="8">
        <f aca="true" t="shared" si="21" ref="AP132:AP136">SUM(AH132:AO132)</f>
        <v>0</v>
      </c>
      <c r="AQ132" s="31">
        <f>IF(AQ$2=Calculation!$F$6,0,0)</f>
        <v>0</v>
      </c>
      <c r="AR132" s="6">
        <f>IF(AR$2=Calculation!$F$6,Data!AQ132,0)</f>
        <v>0</v>
      </c>
      <c r="AS132" s="6">
        <f>IF(AS$2=Calculation!$F$6,Data!AR132,0)</f>
        <v>0</v>
      </c>
      <c r="AT132" s="6">
        <f>IF(AT$2=Calculation!$F$6,Data!AS132,0)</f>
        <v>0</v>
      </c>
      <c r="AU132" s="6">
        <f>IF(AU$2=Calculation!$F$6,Data!AT132,0)</f>
        <v>0</v>
      </c>
      <c r="AV132" s="6">
        <f>IF(AV$2=Calculation!$F$6,Data!AU132,0)</f>
        <v>0</v>
      </c>
      <c r="AW132" s="6">
        <f>IF(AW$2=Calculation!$F$6,Data!AV132,0)</f>
        <v>0</v>
      </c>
      <c r="AX132" s="6">
        <f>IF(AX$2=Calculation!$F$6,Data!AW132,0)</f>
        <v>0</v>
      </c>
      <c r="AY132" s="8">
        <f aca="true" t="shared" si="22" ref="AY132:AY136">SUM(AQ132:AX132)</f>
        <v>0</v>
      </c>
      <c r="AZ132" s="31">
        <f>IF(AZ$2=Calculation!$G$6,0,0)</f>
        <v>0</v>
      </c>
      <c r="BA132" s="6">
        <f>IF(BA$2=Calculation!$G$6,Data!AX132,0)</f>
        <v>0</v>
      </c>
      <c r="BB132" s="6">
        <f>IF(BB$2=Calculation!$G$6,Data!AY132,0)</f>
        <v>0</v>
      </c>
      <c r="BC132" s="6">
        <f>IF(BC$2=Calculation!$G$6,Data!AZ132,0)</f>
        <v>0</v>
      </c>
      <c r="BD132" s="6">
        <f>IF(BD$2=Calculation!$G$6,Data!BA132,0)</f>
        <v>0</v>
      </c>
      <c r="BE132" s="6">
        <f>IF(BE$2=Calculation!$G$6,Data!BB132,0)</f>
        <v>0</v>
      </c>
      <c r="BF132" s="6">
        <f>IF(BF$2=Calculation!$G$6,Data!BC132,0)</f>
        <v>0</v>
      </c>
      <c r="BG132" s="6">
        <f>IF(BG$2=Calculation!$G$6,Data!BD132,0)</f>
        <v>0</v>
      </c>
      <c r="BH132" s="8">
        <f aca="true" t="shared" si="23" ref="BH132:BH136">SUM(AZ132:BG132)</f>
        <v>0</v>
      </c>
      <c r="BI132" s="119">
        <f>IF(Calculation!$H$6="Yes",Data!BE132,0)</f>
        <v>0</v>
      </c>
      <c r="BJ132" s="31">
        <f>IF(BJ$2=Calculation!$L$4,0,0)</f>
        <v>0</v>
      </c>
      <c r="BK132" s="6">
        <f>IF(BK$2=Calculation!$L$4,Data!BV132,0)</f>
        <v>0</v>
      </c>
      <c r="BL132" s="6">
        <f>IF(BL$2=Calculation!$L$4,Data!BW132,0)</f>
        <v>0</v>
      </c>
      <c r="BM132" s="6">
        <f>IF(BM$2=Calculation!$L$4,Data!BX132,0)</f>
        <v>0</v>
      </c>
      <c r="BN132" s="6">
        <f>IF(BN$2=Calculation!$L$4,Data!BY132,0)</f>
        <v>0</v>
      </c>
      <c r="BO132" s="22">
        <f aca="true" t="shared" si="24" ref="BO132:BO136">SUM(BJ132:BN132)</f>
        <v>0</v>
      </c>
      <c r="BP132" s="25">
        <f>IF(Calculation!$J$6='Reference Data'!BP$2,Data!C132,0)</f>
        <v>0</v>
      </c>
      <c r="BQ132" s="25">
        <f>IF(Calculation!$J$6='Reference Data'!BQ$2,Data!D132,0)</f>
        <v>0</v>
      </c>
      <c r="BR132" s="25">
        <f>IF(Calculation!$J$6='Reference Data'!BR$2,Data!E132,0)</f>
        <v>0</v>
      </c>
      <c r="BS132" s="25">
        <f>IF(Calculation!$J$6='Reference Data'!BS$2,Data!F132,0)</f>
        <v>4.073</v>
      </c>
      <c r="BT132" s="121">
        <f t="shared" si="18"/>
        <v>4.073</v>
      </c>
      <c r="BU132" s="124">
        <f>IF(Calculation!$L$6="Yes",'Reference Data'!BO132*Calculation!$L$5,0)</f>
        <v>0</v>
      </c>
      <c r="BV132" s="124">
        <f>IF(Calculation!$M$6="Yes",IF((Calculation!I136-'Reference Data'!BT132)&gt;0,(Calculation!I136-'Reference Data'!BT132)*Calculation!$M$5,0),0)</f>
        <v>0</v>
      </c>
      <c r="BW132" s="97">
        <f>IF(Calculation!$K$6="Yes",IF((Calculation!I136)&lt;Calculation!J136,(Calculation!I136-Calculation!J136)*Calculation!$K$5,0),0)</f>
        <v>-0.5998554794520548</v>
      </c>
      <c r="BX132" s="127">
        <f>IF(Calculation!$N$5='Reference Data'!$BX$2,'Scaling Calculation'!D135,0)</f>
        <v>0</v>
      </c>
      <c r="BY132" s="3">
        <f>IF(Calculation!$N$5='Reference Data'!$BY$2,'Scaling Calculation'!H135,0)</f>
        <v>0</v>
      </c>
      <c r="BZ132" s="22">
        <f>IF(Calculation!$N$6="Yes",SUM('Reference Data'!BX132:BY132),0)</f>
        <v>0</v>
      </c>
      <c r="CA132" s="25"/>
      <c r="CB132" s="25"/>
      <c r="CC132" s="25"/>
      <c r="CD132" s="25"/>
      <c r="CE132" s="25"/>
      <c r="CF132" s="25"/>
      <c r="CG132" s="25"/>
      <c r="CH132" s="25"/>
      <c r="CI132" s="25"/>
      <c r="CJ132" s="25"/>
      <c r="CK132" s="25"/>
      <c r="CL132" s="25"/>
      <c r="CM132" s="25"/>
      <c r="CN132" s="25"/>
      <c r="CO132" s="25"/>
      <c r="CP132" s="25"/>
      <c r="CQ132" s="25" t="e">
        <f>IF(Calculation!#REF!='Reference Data'!CQ$2,Data!G132,0)</f>
        <v>#REF!</v>
      </c>
      <c r="CR132" s="25" t="e">
        <f>IF(Calculation!#REF!='Reference Data'!CR$2,Data!H132,0)</f>
        <v>#REF!</v>
      </c>
      <c r="CS132" s="25" t="e">
        <f>IF(Calculation!#REF!='Reference Data'!CS$2,Data!I132,0)</f>
        <v>#REF!</v>
      </c>
      <c r="CT132" s="25" t="e">
        <f>IF(Calculation!#REF!='Reference Data'!CT$2,Data!J132,0)</f>
        <v>#REF!</v>
      </c>
      <c r="CU132" s="25" t="e">
        <f>IF(Calculation!#REF!='Reference Data'!CU$2,Data!K132,0)</f>
        <v>#REF!</v>
      </c>
      <c r="CV132" s="25" t="e">
        <f>IF(Calculation!#REF!='Reference Data'!CV$2,Data!L132,0)</f>
        <v>#REF!</v>
      </c>
      <c r="CW132" s="25" t="e">
        <f>IF(Calculation!#REF!='Reference Data'!CW$2,Data!M132,0)</f>
        <v>#REF!</v>
      </c>
      <c r="CX132" s="25" t="e">
        <f>IF(Calculation!#REF!='Reference Data'!CX$2,Data!N132,0)</f>
        <v>#REF!</v>
      </c>
      <c r="CY132" s="25" t="e">
        <f>IF(Calculation!#REF!='Reference Data'!CY$2,Data!O132,0)</f>
        <v>#REF!</v>
      </c>
      <c r="CZ132" s="25" t="e">
        <f>IF(Calculation!#REF!='Reference Data'!CZ$2,Data!P132,0)</f>
        <v>#REF!</v>
      </c>
      <c r="DA132" s="25" t="e">
        <f>IF(Calculation!#REF!='Reference Data'!DA$2,Data!Q132,0)</f>
        <v>#REF!</v>
      </c>
      <c r="DB132" s="25" t="e">
        <f>IF(Calculation!#REF!='Reference Data'!DB$2,Data!R132,0)</f>
        <v>#REF!</v>
      </c>
      <c r="DC132" s="25" t="e">
        <f>IF(Calculation!#REF!='Reference Data'!DC$2,Data!S132,0)</f>
        <v>#REF!</v>
      </c>
      <c r="DD132" s="25" t="e">
        <f>IF(Calculation!#REF!='Reference Data'!DD$2,Data!T132,0)</f>
        <v>#REF!</v>
      </c>
      <c r="DE132" s="25" t="e">
        <f>IF(Calculation!#REF!='Reference Data'!DE$2,Data!U132,0)</f>
        <v>#REF!</v>
      </c>
      <c r="DF132" s="30" t="e">
        <f aca="true" t="shared" si="25" ref="DF132:DF136">SUM(CQ132:DE132)</f>
        <v>#REF!</v>
      </c>
    </row>
    <row r="133" spans="1:110" ht="15">
      <c r="A133" s="15">
        <v>10597</v>
      </c>
      <c r="B133" s="48" t="s">
        <v>140</v>
      </c>
      <c r="C133" s="24">
        <f>IF(Calculation!$C$6='Reference Data'!C$2,Data!G133,0)</f>
        <v>0</v>
      </c>
      <c r="D133" s="25">
        <f>IF(Calculation!$C$6='Reference Data'!D$2,Data!H133,0)</f>
        <v>0</v>
      </c>
      <c r="E133" s="25">
        <f>IF(Calculation!$C$6='Reference Data'!E$2,Data!I133,0)</f>
        <v>12.313948287671234</v>
      </c>
      <c r="F133" s="25">
        <f>IF(Calculation!$C$6='Reference Data'!F$2,Data!J133,0)</f>
        <v>0</v>
      </c>
      <c r="G133" s="25">
        <f>IF(Calculation!$C$6='Reference Data'!G$2,Data!K133,0)</f>
        <v>0</v>
      </c>
      <c r="H133" s="25">
        <f>IF(Calculation!$C$6='Reference Data'!H$2,Data!L133,0)</f>
        <v>0</v>
      </c>
      <c r="I133" s="25">
        <f>IF(Calculation!$C$6='Reference Data'!I$2,Data!M133,0)</f>
        <v>0</v>
      </c>
      <c r="J133" s="25">
        <f>IF(Calculation!$C$6='Reference Data'!J$2,Data!N133,0)</f>
        <v>0</v>
      </c>
      <c r="K133" s="25">
        <f>IF(Calculation!$C$6='Reference Data'!K$2,Data!O133,0)</f>
        <v>0</v>
      </c>
      <c r="L133" s="25">
        <f>IF(Calculation!$C$6='Reference Data'!L$2,Data!P133,0)</f>
        <v>0</v>
      </c>
      <c r="M133" s="25">
        <f>IF(Calculation!$C$6='Reference Data'!M$2,Data!Q133,0)</f>
        <v>0</v>
      </c>
      <c r="N133" s="25">
        <f>IF(Calculation!$C$6='Reference Data'!N$2,Data!R133,0)</f>
        <v>0</v>
      </c>
      <c r="O133" s="25">
        <f>IF(Calculation!$C$6='Reference Data'!O$2,Data!S133,0)</f>
        <v>0</v>
      </c>
      <c r="P133" s="25">
        <f>IF(Calculation!$C$6='Reference Data'!P$2,Data!T133,0)</f>
        <v>0</v>
      </c>
      <c r="Q133" s="25">
        <f>IF(Calculation!$C$6='Reference Data'!Q$2,Data!U133,0)</f>
        <v>0</v>
      </c>
      <c r="R133" s="30">
        <f t="shared" si="19"/>
        <v>12.313948287671234</v>
      </c>
      <c r="S133" s="31">
        <f>IF(S$2=Calculation!$D$6,Data!V133,0)</f>
        <v>0</v>
      </c>
      <c r="T133" s="6">
        <f>IF(T$2=Calculation!$D$6,Data!W133,0)</f>
        <v>0</v>
      </c>
      <c r="U133" s="6">
        <f>IF(U$2=Calculation!$D$6,Data!X133,0)</f>
        <v>0</v>
      </c>
      <c r="V133" s="6">
        <f>IF(V$2=Calculation!$D$6,Data!Y133,0)</f>
        <v>0</v>
      </c>
      <c r="W133" s="6">
        <f>IF(W$2=Calculation!$D$6,Data!Z133,0)</f>
        <v>0</v>
      </c>
      <c r="X133" s="6">
        <f>IF(X$2=Calculation!$D$6,Data!AA133,0)</f>
        <v>0</v>
      </c>
      <c r="Y133" s="6">
        <f>IF(Y$2=Calculation!$D$6,Data!AB133,0)</f>
        <v>0</v>
      </c>
      <c r="Z133" s="6">
        <f>IF(Z$2=Calculation!$D$6,Data!AC133,0)</f>
        <v>0</v>
      </c>
      <c r="AA133" s="6">
        <f>IF(AA$2=Calculation!$D$6,Data!AD133,0)</f>
        <v>0</v>
      </c>
      <c r="AB133" s="6">
        <f>IF(AB$2=Calculation!$D$6,Data!AE133,0)</f>
        <v>0</v>
      </c>
      <c r="AC133" s="6">
        <f>IF(AC$2=Calculation!$D$6,Data!AF133,0)</f>
        <v>0</v>
      </c>
      <c r="AD133" s="6">
        <f>IF(AD$2=Calculation!$D$6,Data!AG133,0)</f>
        <v>0</v>
      </c>
      <c r="AE133" s="6">
        <f>IF(AE$2=Calculation!$D$6,Data!AH133,0)</f>
        <v>0</v>
      </c>
      <c r="AF133" s="6">
        <f>IF(AF$2=Calculation!$D$6,Data!AI133,0)</f>
        <v>0</v>
      </c>
      <c r="AG133" s="8">
        <f t="shared" si="20"/>
        <v>0</v>
      </c>
      <c r="AH133" s="31">
        <f>IF(AH$2=Calculation!$E$6,0,0)</f>
        <v>0</v>
      </c>
      <c r="AI133" s="6">
        <f>IF(AI$2=Calculation!$E$6,Data!AJ133,0)</f>
        <v>0</v>
      </c>
      <c r="AJ133" s="6">
        <f>IF(AJ$2=Calculation!$E$6,Data!AK133,0)</f>
        <v>0</v>
      </c>
      <c r="AK133" s="6">
        <f>IF(AK$2=Calculation!$E$6,Data!AL133,0)</f>
        <v>0</v>
      </c>
      <c r="AL133" s="6">
        <f>IF(AL$2=Calculation!$E$6,Data!AM133,0)</f>
        <v>0</v>
      </c>
      <c r="AM133" s="6">
        <f>IF(AM$2=Calculation!$E$6,Data!AN133,0)</f>
        <v>0</v>
      </c>
      <c r="AN133" s="6">
        <f>IF(AN$2=Calculation!$E$6,Data!AO133,0)</f>
        <v>0</v>
      </c>
      <c r="AO133" s="6">
        <f>IF(AO$2=Calculation!$E$6,Data!AP133,0)</f>
        <v>0</v>
      </c>
      <c r="AP133" s="8">
        <f t="shared" si="21"/>
        <v>0</v>
      </c>
      <c r="AQ133" s="31">
        <f>IF(AQ$2=Calculation!$F$6,0,0)</f>
        <v>0</v>
      </c>
      <c r="AR133" s="6">
        <f>IF(AR$2=Calculation!$F$6,Data!AQ133,0)</f>
        <v>0</v>
      </c>
      <c r="AS133" s="6">
        <f>IF(AS$2=Calculation!$F$6,Data!AR133,0)</f>
        <v>0</v>
      </c>
      <c r="AT133" s="6">
        <f>IF(AT$2=Calculation!$F$6,Data!AS133,0)</f>
        <v>0</v>
      </c>
      <c r="AU133" s="6">
        <f>IF(AU$2=Calculation!$F$6,Data!AT133,0)</f>
        <v>0</v>
      </c>
      <c r="AV133" s="6">
        <f>IF(AV$2=Calculation!$F$6,Data!AU133,0)</f>
        <v>0</v>
      </c>
      <c r="AW133" s="6">
        <f>IF(AW$2=Calculation!$F$6,Data!AV133,0)</f>
        <v>0</v>
      </c>
      <c r="AX133" s="6">
        <f>IF(AX$2=Calculation!$F$6,Data!AW133,0)</f>
        <v>0</v>
      </c>
      <c r="AY133" s="8">
        <f t="shared" si="22"/>
        <v>0</v>
      </c>
      <c r="AZ133" s="31">
        <f>IF(AZ$2=Calculation!$G$6,0,0)</f>
        <v>0</v>
      </c>
      <c r="BA133" s="6">
        <f>IF(BA$2=Calculation!$G$6,Data!AX133,0)</f>
        <v>0</v>
      </c>
      <c r="BB133" s="6">
        <f>IF(BB$2=Calculation!$G$6,Data!AY133,0)</f>
        <v>0</v>
      </c>
      <c r="BC133" s="6">
        <f>IF(BC$2=Calculation!$G$6,Data!AZ133,0)</f>
        <v>0</v>
      </c>
      <c r="BD133" s="6">
        <f>IF(BD$2=Calculation!$G$6,Data!BA133,0)</f>
        <v>0</v>
      </c>
      <c r="BE133" s="6">
        <f>IF(BE$2=Calculation!$G$6,Data!BB133,0)</f>
        <v>0</v>
      </c>
      <c r="BF133" s="6">
        <f>IF(BF$2=Calculation!$G$6,Data!BC133,0)</f>
        <v>0</v>
      </c>
      <c r="BG133" s="6">
        <f>IF(BG$2=Calculation!$G$6,Data!BD133,0)</f>
        <v>0</v>
      </c>
      <c r="BH133" s="8">
        <f t="shared" si="23"/>
        <v>0</v>
      </c>
      <c r="BI133" s="119">
        <f>IF(Calculation!$H$6="Yes",Data!BE133,0)</f>
        <v>0</v>
      </c>
      <c r="BJ133" s="31">
        <f>IF(BJ$2=Calculation!$L$4,0,0)</f>
        <v>0</v>
      </c>
      <c r="BK133" s="6">
        <f>IF(BK$2=Calculation!$L$4,Data!BV133,0)</f>
        <v>0</v>
      </c>
      <c r="BL133" s="6">
        <f>IF(BL$2=Calculation!$L$4,Data!BW133,0)</f>
        <v>0.07400000000000001</v>
      </c>
      <c r="BM133" s="6">
        <f>IF(BM$2=Calculation!$L$4,Data!BX133,0)</f>
        <v>0</v>
      </c>
      <c r="BN133" s="6">
        <f>IF(BN$2=Calculation!$L$4,Data!BY133,0)</f>
        <v>0</v>
      </c>
      <c r="BO133" s="22">
        <f t="shared" si="24"/>
        <v>0.07400000000000001</v>
      </c>
      <c r="BP133" s="25">
        <f>IF(Calculation!$J$6='Reference Data'!BP$2,Data!C133,0)</f>
        <v>0</v>
      </c>
      <c r="BQ133" s="25">
        <f>IF(Calculation!$J$6='Reference Data'!BQ$2,Data!D133,0)</f>
        <v>0</v>
      </c>
      <c r="BR133" s="25">
        <f>IF(Calculation!$J$6='Reference Data'!BR$2,Data!E133,0)</f>
        <v>0</v>
      </c>
      <c r="BS133" s="25">
        <f>IF(Calculation!$J$6='Reference Data'!BS$2,Data!F133,0)</f>
        <v>12.937</v>
      </c>
      <c r="BT133" s="121">
        <f t="shared" si="18"/>
        <v>12.937</v>
      </c>
      <c r="BU133" s="124">
        <f>IF(Calculation!$L$6="Yes",'Reference Data'!BO133*Calculation!$L$5,0)</f>
        <v>0.037000000000000005</v>
      </c>
      <c r="BV133" s="124">
        <f>IF(Calculation!$M$6="Yes",IF((Calculation!I137-'Reference Data'!BT133)&gt;0,(Calculation!I137-'Reference Data'!BT133)*Calculation!$M$5,0),0)</f>
        <v>0</v>
      </c>
      <c r="BW133" s="97">
        <f>IF(Calculation!$K$6="Yes",IF((Calculation!I137)&lt;Calculation!J137,(Calculation!I137-Calculation!J137)*Calculation!$K$5,0),0)</f>
        <v>-0.6230517123287651</v>
      </c>
      <c r="BX133" s="127">
        <f>IF(Calculation!$N$5='Reference Data'!$BX$2,'Scaling Calculation'!D136,0)</f>
        <v>0</v>
      </c>
      <c r="BY133" s="3">
        <f>IF(Calculation!$N$5='Reference Data'!$BY$2,'Scaling Calculation'!H136,0)</f>
        <v>0</v>
      </c>
      <c r="BZ133" s="22">
        <f>IF(Calculation!$N$6="Yes",SUM('Reference Data'!BX133:BY133),0)</f>
        <v>0</v>
      </c>
      <c r="CA133" s="25"/>
      <c r="CB133" s="25"/>
      <c r="CC133" s="25"/>
      <c r="CD133" s="25"/>
      <c r="CE133" s="25"/>
      <c r="CF133" s="25"/>
      <c r="CG133" s="25"/>
      <c r="CH133" s="25"/>
      <c r="CI133" s="25"/>
      <c r="CJ133" s="25"/>
      <c r="CK133" s="25"/>
      <c r="CL133" s="25"/>
      <c r="CM133" s="25"/>
      <c r="CN133" s="25"/>
      <c r="CO133" s="25"/>
      <c r="CP133" s="25"/>
      <c r="CQ133" s="25" t="e">
        <f>IF(Calculation!#REF!='Reference Data'!CQ$2,Data!G133,0)</f>
        <v>#REF!</v>
      </c>
      <c r="CR133" s="25" t="e">
        <f>IF(Calculation!#REF!='Reference Data'!CR$2,Data!H133,0)</f>
        <v>#REF!</v>
      </c>
      <c r="CS133" s="25" t="e">
        <f>IF(Calculation!#REF!='Reference Data'!CS$2,Data!I133,0)</f>
        <v>#REF!</v>
      </c>
      <c r="CT133" s="25" t="e">
        <f>IF(Calculation!#REF!='Reference Data'!CT$2,Data!J133,0)</f>
        <v>#REF!</v>
      </c>
      <c r="CU133" s="25" t="e">
        <f>IF(Calculation!#REF!='Reference Data'!CU$2,Data!K133,0)</f>
        <v>#REF!</v>
      </c>
      <c r="CV133" s="25" t="e">
        <f>IF(Calculation!#REF!='Reference Data'!CV$2,Data!L133,0)</f>
        <v>#REF!</v>
      </c>
      <c r="CW133" s="25" t="e">
        <f>IF(Calculation!#REF!='Reference Data'!CW$2,Data!M133,0)</f>
        <v>#REF!</v>
      </c>
      <c r="CX133" s="25" t="e">
        <f>IF(Calculation!#REF!='Reference Data'!CX$2,Data!N133,0)</f>
        <v>#REF!</v>
      </c>
      <c r="CY133" s="25" t="e">
        <f>IF(Calculation!#REF!='Reference Data'!CY$2,Data!O133,0)</f>
        <v>#REF!</v>
      </c>
      <c r="CZ133" s="25" t="e">
        <f>IF(Calculation!#REF!='Reference Data'!CZ$2,Data!P133,0)</f>
        <v>#REF!</v>
      </c>
      <c r="DA133" s="25" t="e">
        <f>IF(Calculation!#REF!='Reference Data'!DA$2,Data!Q133,0)</f>
        <v>#REF!</v>
      </c>
      <c r="DB133" s="25" t="e">
        <f>IF(Calculation!#REF!='Reference Data'!DB$2,Data!R133,0)</f>
        <v>#REF!</v>
      </c>
      <c r="DC133" s="25" t="e">
        <f>IF(Calculation!#REF!='Reference Data'!DC$2,Data!S133,0)</f>
        <v>#REF!</v>
      </c>
      <c r="DD133" s="25" t="e">
        <f>IF(Calculation!#REF!='Reference Data'!DD$2,Data!T133,0)</f>
        <v>#REF!</v>
      </c>
      <c r="DE133" s="25" t="e">
        <f>IF(Calculation!#REF!='Reference Data'!DE$2,Data!U133,0)</f>
        <v>#REF!</v>
      </c>
      <c r="DF133" s="30" t="e">
        <f t="shared" si="25"/>
        <v>#REF!</v>
      </c>
    </row>
    <row r="134" spans="1:110" ht="15">
      <c r="A134" s="15">
        <v>10706</v>
      </c>
      <c r="B134" s="48" t="s">
        <v>141</v>
      </c>
      <c r="C134" s="24">
        <f>IF(Calculation!$C$6='Reference Data'!C$2,Data!G134,0)</f>
        <v>0</v>
      </c>
      <c r="D134" s="25">
        <f>IF(Calculation!$C$6='Reference Data'!D$2,Data!H134,0)</f>
        <v>0</v>
      </c>
      <c r="E134" s="25">
        <f>IF(Calculation!$C$6='Reference Data'!E$2,Data!I134,0)</f>
        <v>16.20850308219178</v>
      </c>
      <c r="F134" s="25">
        <f>IF(Calculation!$C$6='Reference Data'!F$2,Data!J134,0)</f>
        <v>0</v>
      </c>
      <c r="G134" s="25">
        <f>IF(Calculation!$C$6='Reference Data'!G$2,Data!K134,0)</f>
        <v>0</v>
      </c>
      <c r="H134" s="25">
        <f>IF(Calculation!$C$6='Reference Data'!H$2,Data!L134,0)</f>
        <v>0</v>
      </c>
      <c r="I134" s="25">
        <f>IF(Calculation!$C$6='Reference Data'!I$2,Data!M134,0)</f>
        <v>0</v>
      </c>
      <c r="J134" s="25">
        <f>IF(Calculation!$C$6='Reference Data'!J$2,Data!N134,0)</f>
        <v>0</v>
      </c>
      <c r="K134" s="25">
        <f>IF(Calculation!$C$6='Reference Data'!K$2,Data!O134,0)</f>
        <v>0</v>
      </c>
      <c r="L134" s="25">
        <f>IF(Calculation!$C$6='Reference Data'!L$2,Data!P134,0)</f>
        <v>0</v>
      </c>
      <c r="M134" s="25">
        <f>IF(Calculation!$C$6='Reference Data'!M$2,Data!Q134,0)</f>
        <v>0</v>
      </c>
      <c r="N134" s="25">
        <f>IF(Calculation!$C$6='Reference Data'!N$2,Data!R134,0)</f>
        <v>0</v>
      </c>
      <c r="O134" s="25">
        <f>IF(Calculation!$C$6='Reference Data'!O$2,Data!S134,0)</f>
        <v>0</v>
      </c>
      <c r="P134" s="25">
        <f>IF(Calculation!$C$6='Reference Data'!P$2,Data!T134,0)</f>
        <v>0</v>
      </c>
      <c r="Q134" s="25">
        <f>IF(Calculation!$C$6='Reference Data'!Q$2,Data!U134,0)</f>
        <v>0</v>
      </c>
      <c r="R134" s="30">
        <f t="shared" si="19"/>
        <v>16.20850308219178</v>
      </c>
      <c r="S134" s="31">
        <f>IF(S$2=Calculation!$D$6,Data!V134,0)</f>
        <v>0</v>
      </c>
      <c r="T134" s="6">
        <f>IF(T$2=Calculation!$D$6,Data!W134,0)</f>
        <v>0</v>
      </c>
      <c r="U134" s="6">
        <f>IF(U$2=Calculation!$D$6,Data!X134,0)</f>
        <v>0</v>
      </c>
      <c r="V134" s="6">
        <f>IF(V$2=Calculation!$D$6,Data!Y134,0)</f>
        <v>0</v>
      </c>
      <c r="W134" s="6">
        <f>IF(W$2=Calculation!$D$6,Data!Z134,0)</f>
        <v>0</v>
      </c>
      <c r="X134" s="6">
        <f>IF(X$2=Calculation!$D$6,Data!AA134,0)</f>
        <v>0</v>
      </c>
      <c r="Y134" s="6">
        <f>IF(Y$2=Calculation!$D$6,Data!AB134,0)</f>
        <v>0</v>
      </c>
      <c r="Z134" s="6">
        <f>IF(Z$2=Calculation!$D$6,Data!AC134,0)</f>
        <v>0</v>
      </c>
      <c r="AA134" s="6">
        <f>IF(AA$2=Calculation!$D$6,Data!AD134,0)</f>
        <v>0</v>
      </c>
      <c r="AB134" s="6">
        <f>IF(AB$2=Calculation!$D$6,Data!AE134,0)</f>
        <v>0</v>
      </c>
      <c r="AC134" s="6">
        <f>IF(AC$2=Calculation!$D$6,Data!AF134,0)</f>
        <v>0</v>
      </c>
      <c r="AD134" s="6">
        <f>IF(AD$2=Calculation!$D$6,Data!AG134,0)</f>
        <v>0</v>
      </c>
      <c r="AE134" s="6">
        <f>IF(AE$2=Calculation!$D$6,Data!AH134,0)</f>
        <v>0</v>
      </c>
      <c r="AF134" s="6">
        <f>IF(AF$2=Calculation!$D$6,Data!AI134,0)</f>
        <v>0</v>
      </c>
      <c r="AG134" s="8">
        <f t="shared" si="20"/>
        <v>0</v>
      </c>
      <c r="AH134" s="31">
        <f>IF(AH$2=Calculation!$E$6,0,0)</f>
        <v>0</v>
      </c>
      <c r="AI134" s="6">
        <f>IF(AI$2=Calculation!$E$6,Data!AJ134,0)</f>
        <v>0</v>
      </c>
      <c r="AJ134" s="6">
        <f>IF(AJ$2=Calculation!$E$6,Data!AK134,0)</f>
        <v>0</v>
      </c>
      <c r="AK134" s="6">
        <f>IF(AK$2=Calculation!$E$6,Data!AL134,0)</f>
        <v>0</v>
      </c>
      <c r="AL134" s="6">
        <f>IF(AL$2=Calculation!$E$6,Data!AM134,0)</f>
        <v>0</v>
      </c>
      <c r="AM134" s="6">
        <f>IF(AM$2=Calculation!$E$6,Data!AN134,0)</f>
        <v>0</v>
      </c>
      <c r="AN134" s="6">
        <f>IF(AN$2=Calculation!$E$6,Data!AO134,0)</f>
        <v>0</v>
      </c>
      <c r="AO134" s="6">
        <f>IF(AO$2=Calculation!$E$6,Data!AP134,0)</f>
        <v>0</v>
      </c>
      <c r="AP134" s="8">
        <f t="shared" si="21"/>
        <v>0</v>
      </c>
      <c r="AQ134" s="31">
        <f>IF(AQ$2=Calculation!$F$6,0,0)</f>
        <v>0</v>
      </c>
      <c r="AR134" s="6">
        <f>IF(AR$2=Calculation!$F$6,Data!AQ134,0)</f>
        <v>0</v>
      </c>
      <c r="AS134" s="6">
        <f>IF(AS$2=Calculation!$F$6,Data!AR134,0)</f>
        <v>0</v>
      </c>
      <c r="AT134" s="6">
        <f>IF(AT$2=Calculation!$F$6,Data!AS134,0)</f>
        <v>0</v>
      </c>
      <c r="AU134" s="6">
        <f>IF(AU$2=Calculation!$F$6,Data!AT134,0)</f>
        <v>0</v>
      </c>
      <c r="AV134" s="6">
        <f>IF(AV$2=Calculation!$F$6,Data!AU134,0)</f>
        <v>0</v>
      </c>
      <c r="AW134" s="6">
        <f>IF(AW$2=Calculation!$F$6,Data!AV134,0)</f>
        <v>0</v>
      </c>
      <c r="AX134" s="6">
        <f>IF(AX$2=Calculation!$F$6,Data!AW134,0)</f>
        <v>0</v>
      </c>
      <c r="AY134" s="8">
        <f t="shared" si="22"/>
        <v>0</v>
      </c>
      <c r="AZ134" s="31">
        <f>IF(AZ$2=Calculation!$G$6,0,0)</f>
        <v>0</v>
      </c>
      <c r="BA134" s="6">
        <f>IF(BA$2=Calculation!$G$6,Data!AX134,0)</f>
        <v>0</v>
      </c>
      <c r="BB134" s="6">
        <f>IF(BB$2=Calculation!$G$6,Data!AY134,0)</f>
        <v>0</v>
      </c>
      <c r="BC134" s="6">
        <f>IF(BC$2=Calculation!$G$6,Data!AZ134,0)</f>
        <v>0</v>
      </c>
      <c r="BD134" s="6">
        <f>IF(BD$2=Calculation!$G$6,Data!BA134,0)</f>
        <v>0</v>
      </c>
      <c r="BE134" s="6">
        <f>IF(BE$2=Calculation!$G$6,Data!BB134,0)</f>
        <v>0</v>
      </c>
      <c r="BF134" s="6">
        <f>IF(BF$2=Calculation!$G$6,Data!BC134,0)</f>
        <v>0</v>
      </c>
      <c r="BG134" s="6">
        <f>IF(BG$2=Calculation!$G$6,Data!BD134,0)</f>
        <v>0</v>
      </c>
      <c r="BH134" s="8">
        <f t="shared" si="23"/>
        <v>0</v>
      </c>
      <c r="BI134" s="119">
        <f>IF(Calculation!$H$6="Yes",Data!BE134,0)</f>
        <v>0</v>
      </c>
      <c r="BJ134" s="31">
        <f>IF(BJ$2=Calculation!$L$4,0,0)</f>
        <v>0</v>
      </c>
      <c r="BK134" s="6">
        <f>IF(BK$2=Calculation!$L$4,Data!BV134,0)</f>
        <v>0</v>
      </c>
      <c r="BL134" s="6">
        <f>IF(BL$2=Calculation!$L$4,Data!BW134,0)</f>
        <v>0.339</v>
      </c>
      <c r="BM134" s="6">
        <f>IF(BM$2=Calculation!$L$4,Data!BX134,0)</f>
        <v>0</v>
      </c>
      <c r="BN134" s="6">
        <f>IF(BN$2=Calculation!$L$4,Data!BY134,0)</f>
        <v>0</v>
      </c>
      <c r="BO134" s="22">
        <f t="shared" si="24"/>
        <v>0.339</v>
      </c>
      <c r="BP134" s="25">
        <f>IF(Calculation!$J$6='Reference Data'!BP$2,Data!C134,0)</f>
        <v>0</v>
      </c>
      <c r="BQ134" s="25">
        <f>IF(Calculation!$J$6='Reference Data'!BQ$2,Data!D134,0)</f>
        <v>0</v>
      </c>
      <c r="BR134" s="25">
        <f>IF(Calculation!$J$6='Reference Data'!BR$2,Data!E134,0)</f>
        <v>0</v>
      </c>
      <c r="BS134" s="25">
        <f>IF(Calculation!$J$6='Reference Data'!BS$2,Data!F134,0)</f>
        <v>17.278</v>
      </c>
      <c r="BT134" s="121">
        <f t="shared" si="18"/>
        <v>17.278</v>
      </c>
      <c r="BU134" s="124">
        <f>IF(Calculation!$L$6="Yes",'Reference Data'!BO134*Calculation!$L$5,0)</f>
        <v>0.1695</v>
      </c>
      <c r="BV134" s="124">
        <f>IF(Calculation!$M$6="Yes",IF((Calculation!I138-'Reference Data'!BT134)&gt;0,(Calculation!I138-'Reference Data'!BT134)*Calculation!$M$5,0),0)</f>
        <v>0</v>
      </c>
      <c r="BW134" s="97">
        <f>IF(Calculation!$K$6="Yes",IF((Calculation!I138)&lt;Calculation!J138,(Calculation!I138-Calculation!J138)*Calculation!$K$5,0),0)</f>
        <v>-1.0694969178082196</v>
      </c>
      <c r="BX134" s="127">
        <f>IF(Calculation!$N$5='Reference Data'!$BX$2,'Scaling Calculation'!D137,0)</f>
        <v>0</v>
      </c>
      <c r="BY134" s="3">
        <f>IF(Calculation!$N$5='Reference Data'!$BY$2,'Scaling Calculation'!H137,0)</f>
        <v>0</v>
      </c>
      <c r="BZ134" s="22">
        <f>IF(Calculation!$N$6="Yes",SUM('Reference Data'!BX134:BY134),0)</f>
        <v>0</v>
      </c>
      <c r="CA134" s="25"/>
      <c r="CB134" s="25"/>
      <c r="CC134" s="25"/>
      <c r="CD134" s="25"/>
      <c r="CE134" s="25"/>
      <c r="CF134" s="25"/>
      <c r="CG134" s="25"/>
      <c r="CH134" s="25"/>
      <c r="CI134" s="25"/>
      <c r="CJ134" s="25"/>
      <c r="CK134" s="25"/>
      <c r="CL134" s="25"/>
      <c r="CM134" s="25"/>
      <c r="CN134" s="25"/>
      <c r="CO134" s="25"/>
      <c r="CP134" s="25"/>
      <c r="CQ134" s="25" t="e">
        <f>IF(Calculation!#REF!='Reference Data'!CQ$2,Data!G134,0)</f>
        <v>#REF!</v>
      </c>
      <c r="CR134" s="25" t="e">
        <f>IF(Calculation!#REF!='Reference Data'!CR$2,Data!H134,0)</f>
        <v>#REF!</v>
      </c>
      <c r="CS134" s="25" t="e">
        <f>IF(Calculation!#REF!='Reference Data'!CS$2,Data!I134,0)</f>
        <v>#REF!</v>
      </c>
      <c r="CT134" s="25" t="e">
        <f>IF(Calculation!#REF!='Reference Data'!CT$2,Data!J134,0)</f>
        <v>#REF!</v>
      </c>
      <c r="CU134" s="25" t="e">
        <f>IF(Calculation!#REF!='Reference Data'!CU$2,Data!K134,0)</f>
        <v>#REF!</v>
      </c>
      <c r="CV134" s="25" t="e">
        <f>IF(Calculation!#REF!='Reference Data'!CV$2,Data!L134,0)</f>
        <v>#REF!</v>
      </c>
      <c r="CW134" s="25" t="e">
        <f>IF(Calculation!#REF!='Reference Data'!CW$2,Data!M134,0)</f>
        <v>#REF!</v>
      </c>
      <c r="CX134" s="25" t="e">
        <f>IF(Calculation!#REF!='Reference Data'!CX$2,Data!N134,0)</f>
        <v>#REF!</v>
      </c>
      <c r="CY134" s="25" t="e">
        <f>IF(Calculation!#REF!='Reference Data'!CY$2,Data!O134,0)</f>
        <v>#REF!</v>
      </c>
      <c r="CZ134" s="25" t="e">
        <f>IF(Calculation!#REF!='Reference Data'!CZ$2,Data!P134,0)</f>
        <v>#REF!</v>
      </c>
      <c r="DA134" s="25" t="e">
        <f>IF(Calculation!#REF!='Reference Data'!DA$2,Data!Q134,0)</f>
        <v>#REF!</v>
      </c>
      <c r="DB134" s="25" t="e">
        <f>IF(Calculation!#REF!='Reference Data'!DB$2,Data!R134,0)</f>
        <v>#REF!</v>
      </c>
      <c r="DC134" s="25" t="e">
        <f>IF(Calculation!#REF!='Reference Data'!DC$2,Data!S134,0)</f>
        <v>#REF!</v>
      </c>
      <c r="DD134" s="25" t="e">
        <f>IF(Calculation!#REF!='Reference Data'!DD$2,Data!T134,0)</f>
        <v>#REF!</v>
      </c>
      <c r="DE134" s="25" t="e">
        <f>IF(Calculation!#REF!='Reference Data'!DE$2,Data!U134,0)</f>
        <v>#REF!</v>
      </c>
      <c r="DF134" s="30" t="e">
        <f t="shared" si="25"/>
        <v>#REF!</v>
      </c>
    </row>
    <row r="135" spans="1:110" ht="15">
      <c r="A135" s="15">
        <v>11680</v>
      </c>
      <c r="B135" s="48" t="s">
        <v>142</v>
      </c>
      <c r="C135" s="24">
        <f>IF(Calculation!$C$6='Reference Data'!C$2,Data!G135,0)</f>
        <v>0</v>
      </c>
      <c r="D135" s="25">
        <f>IF(Calculation!$C$6='Reference Data'!D$2,Data!H135,0)</f>
        <v>0</v>
      </c>
      <c r="E135" s="25">
        <f>IF(Calculation!$C$6='Reference Data'!E$2,Data!I135,0)</f>
        <v>6.422121575342467</v>
      </c>
      <c r="F135" s="25">
        <f>IF(Calculation!$C$6='Reference Data'!F$2,Data!J135,0)</f>
        <v>0</v>
      </c>
      <c r="G135" s="25">
        <f>IF(Calculation!$C$6='Reference Data'!G$2,Data!K135,0)</f>
        <v>0</v>
      </c>
      <c r="H135" s="25">
        <f>IF(Calculation!$C$6='Reference Data'!H$2,Data!L135,0)</f>
        <v>0</v>
      </c>
      <c r="I135" s="25">
        <f>IF(Calculation!$C$6='Reference Data'!I$2,Data!M135,0)</f>
        <v>0</v>
      </c>
      <c r="J135" s="25">
        <f>IF(Calculation!$C$6='Reference Data'!J$2,Data!N135,0)</f>
        <v>0</v>
      </c>
      <c r="K135" s="25">
        <f>IF(Calculation!$C$6='Reference Data'!K$2,Data!O135,0)</f>
        <v>0</v>
      </c>
      <c r="L135" s="25">
        <f>IF(Calculation!$C$6='Reference Data'!L$2,Data!P135,0)</f>
        <v>0</v>
      </c>
      <c r="M135" s="25">
        <f>IF(Calculation!$C$6='Reference Data'!M$2,Data!Q135,0)</f>
        <v>0</v>
      </c>
      <c r="N135" s="25">
        <f>IF(Calculation!$C$6='Reference Data'!N$2,Data!R135,0)</f>
        <v>0</v>
      </c>
      <c r="O135" s="25">
        <f>IF(Calculation!$C$6='Reference Data'!O$2,Data!S135,0)</f>
        <v>0</v>
      </c>
      <c r="P135" s="25">
        <f>IF(Calculation!$C$6='Reference Data'!P$2,Data!T135,0)</f>
        <v>0</v>
      </c>
      <c r="Q135" s="25">
        <f>IF(Calculation!$C$6='Reference Data'!Q$2,Data!U135,0)</f>
        <v>0</v>
      </c>
      <c r="R135" s="30">
        <f t="shared" si="19"/>
        <v>6.422121575342467</v>
      </c>
      <c r="S135" s="31">
        <f>IF(S$2=Calculation!$D$6,Data!V135,0)</f>
        <v>0</v>
      </c>
      <c r="T135" s="6">
        <f>IF(T$2=Calculation!$D$6,Data!W135,0)</f>
        <v>0</v>
      </c>
      <c r="U135" s="6">
        <f>IF(U$2=Calculation!$D$6,Data!X135,0)</f>
        <v>0</v>
      </c>
      <c r="V135" s="6">
        <f>IF(V$2=Calculation!$D$6,Data!Y135,0)</f>
        <v>0</v>
      </c>
      <c r="W135" s="6">
        <f>IF(W$2=Calculation!$D$6,Data!Z135,0)</f>
        <v>0</v>
      </c>
      <c r="X135" s="6">
        <f>IF(X$2=Calculation!$D$6,Data!AA135,0)</f>
        <v>0</v>
      </c>
      <c r="Y135" s="6">
        <f>IF(Y$2=Calculation!$D$6,Data!AB135,0)</f>
        <v>0</v>
      </c>
      <c r="Z135" s="6">
        <f>IF(Z$2=Calculation!$D$6,Data!AC135,0)</f>
        <v>0</v>
      </c>
      <c r="AA135" s="6">
        <f>IF(AA$2=Calculation!$D$6,Data!AD135,0)</f>
        <v>0</v>
      </c>
      <c r="AB135" s="6">
        <f>IF(AB$2=Calculation!$D$6,Data!AE135,0)</f>
        <v>0</v>
      </c>
      <c r="AC135" s="6">
        <f>IF(AC$2=Calculation!$D$6,Data!AF135,0)</f>
        <v>0</v>
      </c>
      <c r="AD135" s="6">
        <f>IF(AD$2=Calculation!$D$6,Data!AG135,0)</f>
        <v>0</v>
      </c>
      <c r="AE135" s="6">
        <f>IF(AE$2=Calculation!$D$6,Data!AH135,0)</f>
        <v>0</v>
      </c>
      <c r="AF135" s="6">
        <f>IF(AF$2=Calculation!$D$6,Data!AI135,0)</f>
        <v>0</v>
      </c>
      <c r="AG135" s="8">
        <f t="shared" si="20"/>
        <v>0</v>
      </c>
      <c r="AH135" s="31">
        <f>IF(AH$2=Calculation!$E$6,0,0)</f>
        <v>0</v>
      </c>
      <c r="AI135" s="6">
        <f>IF(AI$2=Calculation!$E$6,Data!AJ135,0)</f>
        <v>0</v>
      </c>
      <c r="AJ135" s="6">
        <f>IF(AJ$2=Calculation!$E$6,Data!AK135,0)</f>
        <v>0</v>
      </c>
      <c r="AK135" s="6">
        <f>IF(AK$2=Calculation!$E$6,Data!AL135,0)</f>
        <v>0</v>
      </c>
      <c r="AL135" s="6">
        <f>IF(AL$2=Calculation!$E$6,Data!AM135,0)</f>
        <v>0</v>
      </c>
      <c r="AM135" s="6">
        <f>IF(AM$2=Calculation!$E$6,Data!AN135,0)</f>
        <v>0</v>
      </c>
      <c r="AN135" s="6">
        <f>IF(AN$2=Calculation!$E$6,Data!AO135,0)</f>
        <v>0</v>
      </c>
      <c r="AO135" s="6">
        <f>IF(AO$2=Calculation!$E$6,Data!AP135,0)</f>
        <v>0</v>
      </c>
      <c r="AP135" s="8">
        <f t="shared" si="21"/>
        <v>0</v>
      </c>
      <c r="AQ135" s="31">
        <f>IF(AQ$2=Calculation!$F$6,0,0)</f>
        <v>0</v>
      </c>
      <c r="AR135" s="6">
        <f>IF(AR$2=Calculation!$F$6,Data!AQ135,0)</f>
        <v>0</v>
      </c>
      <c r="AS135" s="6">
        <f>IF(AS$2=Calculation!$F$6,Data!AR135,0)</f>
        <v>0</v>
      </c>
      <c r="AT135" s="6">
        <f>IF(AT$2=Calculation!$F$6,Data!AS135,0)</f>
        <v>0</v>
      </c>
      <c r="AU135" s="6">
        <f>IF(AU$2=Calculation!$F$6,Data!AT135,0)</f>
        <v>0</v>
      </c>
      <c r="AV135" s="6">
        <f>IF(AV$2=Calculation!$F$6,Data!AU135,0)</f>
        <v>0</v>
      </c>
      <c r="AW135" s="6">
        <f>IF(AW$2=Calculation!$F$6,Data!AV135,0)</f>
        <v>0</v>
      </c>
      <c r="AX135" s="6">
        <f>IF(AX$2=Calculation!$F$6,Data!AW135,0)</f>
        <v>0</v>
      </c>
      <c r="AY135" s="8">
        <f t="shared" si="22"/>
        <v>0</v>
      </c>
      <c r="AZ135" s="31">
        <f>IF(AZ$2=Calculation!$G$6,0,0)</f>
        <v>0</v>
      </c>
      <c r="BA135" s="6">
        <f>IF(BA$2=Calculation!$G$6,Data!AX135,0)</f>
        <v>0</v>
      </c>
      <c r="BB135" s="6">
        <f>IF(BB$2=Calculation!$G$6,Data!AY135,0)</f>
        <v>0</v>
      </c>
      <c r="BC135" s="6">
        <f>IF(BC$2=Calculation!$G$6,Data!AZ135,0)</f>
        <v>0</v>
      </c>
      <c r="BD135" s="6">
        <f>IF(BD$2=Calculation!$G$6,Data!BA135,0)</f>
        <v>0</v>
      </c>
      <c r="BE135" s="6">
        <f>IF(BE$2=Calculation!$G$6,Data!BB135,0)</f>
        <v>0</v>
      </c>
      <c r="BF135" s="6">
        <f>IF(BF$2=Calculation!$G$6,Data!BC135,0)</f>
        <v>0</v>
      </c>
      <c r="BG135" s="6">
        <f>IF(BG$2=Calculation!$G$6,Data!BD135,0)</f>
        <v>0</v>
      </c>
      <c r="BH135" s="8">
        <f t="shared" si="23"/>
        <v>0</v>
      </c>
      <c r="BI135" s="119">
        <f>IF(Calculation!$H$6="Yes",Data!BE135,0)</f>
        <v>0</v>
      </c>
      <c r="BJ135" s="31">
        <f>IF(BJ$2=Calculation!$L$4,0,0)</f>
        <v>0</v>
      </c>
      <c r="BK135" s="6">
        <f>IF(BK$2=Calculation!$L$4,Data!BV135,0)</f>
        <v>0</v>
      </c>
      <c r="BL135" s="6">
        <f>IF(BL$2=Calculation!$L$4,Data!BW135,0)</f>
        <v>0</v>
      </c>
      <c r="BM135" s="6">
        <f>IF(BM$2=Calculation!$L$4,Data!BX135,0)</f>
        <v>0</v>
      </c>
      <c r="BN135" s="6">
        <f>IF(BN$2=Calculation!$L$4,Data!BY135,0)</f>
        <v>0</v>
      </c>
      <c r="BO135" s="22">
        <f t="shared" si="24"/>
        <v>0</v>
      </c>
      <c r="BP135" s="25">
        <f>IF(Calculation!$J$6='Reference Data'!BP$2,Data!C135,0)</f>
        <v>0</v>
      </c>
      <c r="BQ135" s="25">
        <f>IF(Calculation!$J$6='Reference Data'!BQ$2,Data!D135,0)</f>
        <v>0</v>
      </c>
      <c r="BR135" s="25">
        <f>IF(Calculation!$J$6='Reference Data'!BR$2,Data!E135,0)</f>
        <v>0</v>
      </c>
      <c r="BS135" s="25">
        <f>IF(Calculation!$J$6='Reference Data'!BS$2,Data!F135,0)</f>
        <v>6.329</v>
      </c>
      <c r="BT135" s="121">
        <f t="shared" si="18"/>
        <v>6.329</v>
      </c>
      <c r="BU135" s="124">
        <f>IF(Calculation!$L$6="Yes",'Reference Data'!BO135*Calculation!$L$5,0)</f>
        <v>0</v>
      </c>
      <c r="BV135" s="124">
        <f>IF(Calculation!$M$6="Yes",IF((Calculation!I139-'Reference Data'!BT135)&gt;0,(Calculation!I139-'Reference Data'!BT135)*Calculation!$M$5,0),0)</f>
        <v>0.023280393835616753</v>
      </c>
      <c r="BW135" s="97">
        <f>IF(Calculation!$K$6="Yes",IF((Calculation!I139)&lt;Calculation!J139,(Calculation!I139-Calculation!J139)*Calculation!$K$5,0),0)</f>
        <v>0</v>
      </c>
      <c r="BX135" s="127">
        <f>IF(Calculation!$N$5='Reference Data'!$BX$2,'Scaling Calculation'!D138,0)</f>
        <v>0</v>
      </c>
      <c r="BY135" s="3">
        <f>IF(Calculation!$N$5='Reference Data'!$BY$2,'Scaling Calculation'!H138,0)</f>
        <v>0</v>
      </c>
      <c r="BZ135" s="22">
        <f>IF(Calculation!$N$6="Yes",SUM('Reference Data'!BX135:BY135),0)</f>
        <v>0</v>
      </c>
      <c r="CA135" s="25"/>
      <c r="CB135" s="25"/>
      <c r="CC135" s="25"/>
      <c r="CD135" s="25"/>
      <c r="CE135" s="25"/>
      <c r="CF135" s="25"/>
      <c r="CG135" s="25"/>
      <c r="CH135" s="25"/>
      <c r="CI135" s="25"/>
      <c r="CJ135" s="25"/>
      <c r="CK135" s="25"/>
      <c r="CL135" s="25"/>
      <c r="CM135" s="25"/>
      <c r="CN135" s="25"/>
      <c r="CO135" s="25"/>
      <c r="CP135" s="25"/>
      <c r="CQ135" s="25" t="e">
        <f>IF(Calculation!#REF!='Reference Data'!CQ$2,Data!G135,0)</f>
        <v>#REF!</v>
      </c>
      <c r="CR135" s="25" t="e">
        <f>IF(Calculation!#REF!='Reference Data'!CR$2,Data!H135,0)</f>
        <v>#REF!</v>
      </c>
      <c r="CS135" s="25" t="e">
        <f>IF(Calculation!#REF!='Reference Data'!CS$2,Data!I135,0)</f>
        <v>#REF!</v>
      </c>
      <c r="CT135" s="25" t="e">
        <f>IF(Calculation!#REF!='Reference Data'!CT$2,Data!J135,0)</f>
        <v>#REF!</v>
      </c>
      <c r="CU135" s="25" t="e">
        <f>IF(Calculation!#REF!='Reference Data'!CU$2,Data!K135,0)</f>
        <v>#REF!</v>
      </c>
      <c r="CV135" s="25" t="e">
        <f>IF(Calculation!#REF!='Reference Data'!CV$2,Data!L135,0)</f>
        <v>#REF!</v>
      </c>
      <c r="CW135" s="25" t="e">
        <f>IF(Calculation!#REF!='Reference Data'!CW$2,Data!M135,0)</f>
        <v>#REF!</v>
      </c>
      <c r="CX135" s="25" t="e">
        <f>IF(Calculation!#REF!='Reference Data'!CX$2,Data!N135,0)</f>
        <v>#REF!</v>
      </c>
      <c r="CY135" s="25" t="e">
        <f>IF(Calculation!#REF!='Reference Data'!CY$2,Data!O135,0)</f>
        <v>#REF!</v>
      </c>
      <c r="CZ135" s="25" t="e">
        <f>IF(Calculation!#REF!='Reference Data'!CZ$2,Data!P135,0)</f>
        <v>#REF!</v>
      </c>
      <c r="DA135" s="25" t="e">
        <f>IF(Calculation!#REF!='Reference Data'!DA$2,Data!Q135,0)</f>
        <v>#REF!</v>
      </c>
      <c r="DB135" s="25" t="e">
        <f>IF(Calculation!#REF!='Reference Data'!DB$2,Data!R135,0)</f>
        <v>#REF!</v>
      </c>
      <c r="DC135" s="25" t="e">
        <f>IF(Calculation!#REF!='Reference Data'!DC$2,Data!S135,0)</f>
        <v>#REF!</v>
      </c>
      <c r="DD135" s="25" t="e">
        <f>IF(Calculation!#REF!='Reference Data'!DD$2,Data!T135,0)</f>
        <v>#REF!</v>
      </c>
      <c r="DE135" s="25" t="e">
        <f>IF(Calculation!#REF!='Reference Data'!DE$2,Data!U135,0)</f>
        <v>#REF!</v>
      </c>
      <c r="DF135" s="30" t="e">
        <f t="shared" si="25"/>
        <v>#REF!</v>
      </c>
    </row>
    <row r="136" spans="1:110" ht="15">
      <c r="A136" s="15">
        <v>12026</v>
      </c>
      <c r="B136" s="48" t="s">
        <v>143</v>
      </c>
      <c r="C136" s="24">
        <f>IF(Calculation!$C$6='Reference Data'!C$2,Data!G136,0)</f>
        <v>0</v>
      </c>
      <c r="D136" s="25">
        <f>IF(Calculation!$C$6='Reference Data'!D$2,Data!H136,0)</f>
        <v>0</v>
      </c>
      <c r="E136" s="25">
        <f>IF(Calculation!$C$6='Reference Data'!E$2,Data!I136,0)</f>
        <v>45.611939383561634</v>
      </c>
      <c r="F136" s="25">
        <f>IF(Calculation!$C$6='Reference Data'!F$2,Data!J136,0)</f>
        <v>0</v>
      </c>
      <c r="G136" s="25">
        <f>IF(Calculation!$C$6='Reference Data'!G$2,Data!K136,0)</f>
        <v>0</v>
      </c>
      <c r="H136" s="25">
        <f>IF(Calculation!$C$6='Reference Data'!H$2,Data!L136,0)</f>
        <v>0</v>
      </c>
      <c r="I136" s="25">
        <f>IF(Calculation!$C$6='Reference Data'!I$2,Data!M136,0)</f>
        <v>0</v>
      </c>
      <c r="J136" s="25">
        <f>IF(Calculation!$C$6='Reference Data'!J$2,Data!N136,0)</f>
        <v>0</v>
      </c>
      <c r="K136" s="25">
        <f>IF(Calculation!$C$6='Reference Data'!K$2,Data!O136,0)</f>
        <v>0</v>
      </c>
      <c r="L136" s="25">
        <f>IF(Calculation!$C$6='Reference Data'!L$2,Data!P136,0)</f>
        <v>0</v>
      </c>
      <c r="M136" s="25">
        <f>IF(Calculation!$C$6='Reference Data'!M$2,Data!Q136,0)</f>
        <v>0</v>
      </c>
      <c r="N136" s="25">
        <f>IF(Calculation!$C$6='Reference Data'!N$2,Data!R136,0)</f>
        <v>0</v>
      </c>
      <c r="O136" s="25">
        <f>IF(Calculation!$C$6='Reference Data'!O$2,Data!S136,0)</f>
        <v>0</v>
      </c>
      <c r="P136" s="25">
        <f>IF(Calculation!$C$6='Reference Data'!P$2,Data!T136,0)</f>
        <v>0</v>
      </c>
      <c r="Q136" s="25">
        <f>IF(Calculation!$C$6='Reference Data'!Q$2,Data!U136,0)</f>
        <v>0</v>
      </c>
      <c r="R136" s="30">
        <f t="shared" si="19"/>
        <v>45.611939383561634</v>
      </c>
      <c r="S136" s="31">
        <f>IF(S$2=Calculation!$D$6,Data!V136,0)</f>
        <v>0</v>
      </c>
      <c r="T136" s="6">
        <f>IF(T$2=Calculation!$D$6,Data!W136,0)</f>
        <v>0</v>
      </c>
      <c r="U136" s="6">
        <f>IF(U$2=Calculation!$D$6,Data!X136,0)</f>
        <v>0</v>
      </c>
      <c r="V136" s="6">
        <f>IF(V$2=Calculation!$D$6,Data!Y136,0)</f>
        <v>0</v>
      </c>
      <c r="W136" s="6">
        <f>IF(W$2=Calculation!$D$6,Data!Z136,0)</f>
        <v>0</v>
      </c>
      <c r="X136" s="6">
        <f>IF(X$2=Calculation!$D$6,Data!AA136,0)</f>
        <v>0</v>
      </c>
      <c r="Y136" s="6">
        <f>IF(Y$2=Calculation!$D$6,Data!AB136,0)</f>
        <v>0</v>
      </c>
      <c r="Z136" s="6">
        <f>IF(Z$2=Calculation!$D$6,Data!AC136,0)</f>
        <v>0</v>
      </c>
      <c r="AA136" s="6">
        <f>IF(AA$2=Calculation!$D$6,Data!AD136,0)</f>
        <v>0</v>
      </c>
      <c r="AB136" s="6">
        <f>IF(AB$2=Calculation!$D$6,Data!AE136,0)</f>
        <v>0</v>
      </c>
      <c r="AC136" s="6">
        <f>IF(AC$2=Calculation!$D$6,Data!AF136,0)</f>
        <v>0</v>
      </c>
      <c r="AD136" s="6">
        <f>IF(AD$2=Calculation!$D$6,Data!AG136,0)</f>
        <v>0</v>
      </c>
      <c r="AE136" s="6">
        <f>IF(AE$2=Calculation!$D$6,Data!AH136,0)</f>
        <v>0</v>
      </c>
      <c r="AF136" s="6">
        <f>IF(AF$2=Calculation!$D$6,Data!AI136,0)</f>
        <v>0</v>
      </c>
      <c r="AG136" s="8">
        <f t="shared" si="20"/>
        <v>0</v>
      </c>
      <c r="AH136" s="31">
        <f>IF(AH$2=Calculation!$E$6,0,0)</f>
        <v>0</v>
      </c>
      <c r="AI136" s="6">
        <f>IF(AI$2=Calculation!$E$6,Data!AJ136,0)</f>
        <v>0</v>
      </c>
      <c r="AJ136" s="6">
        <f>IF(AJ$2=Calculation!$E$6,Data!AK136,0)</f>
        <v>0</v>
      </c>
      <c r="AK136" s="6">
        <f>IF(AK$2=Calculation!$E$6,Data!AL136,0)</f>
        <v>0</v>
      </c>
      <c r="AL136" s="6">
        <f>IF(AL$2=Calculation!$E$6,Data!AM136,0)</f>
        <v>0</v>
      </c>
      <c r="AM136" s="6">
        <f>IF(AM$2=Calculation!$E$6,Data!AN136,0)</f>
        <v>0</v>
      </c>
      <c r="AN136" s="6">
        <f>IF(AN$2=Calculation!$E$6,Data!AO136,0)</f>
        <v>0</v>
      </c>
      <c r="AO136" s="6">
        <f>IF(AO$2=Calculation!$E$6,Data!AP136,0)</f>
        <v>0</v>
      </c>
      <c r="AP136" s="8">
        <f t="shared" si="21"/>
        <v>0</v>
      </c>
      <c r="AQ136" s="31">
        <f>IF(AQ$2=Calculation!$F$6,0,0)</f>
        <v>0</v>
      </c>
      <c r="AR136" s="6">
        <f>IF(AR$2=Calculation!$F$6,Data!AQ136,0)</f>
        <v>0</v>
      </c>
      <c r="AS136" s="6">
        <f>IF(AS$2=Calculation!$F$6,Data!AR136,0)</f>
        <v>0</v>
      </c>
      <c r="AT136" s="6">
        <f>IF(AT$2=Calculation!$F$6,Data!AS136,0)</f>
        <v>0</v>
      </c>
      <c r="AU136" s="6">
        <f>IF(AU$2=Calculation!$F$6,Data!AT136,0)</f>
        <v>0</v>
      </c>
      <c r="AV136" s="6">
        <f>IF(AV$2=Calculation!$F$6,Data!AU136,0)</f>
        <v>0</v>
      </c>
      <c r="AW136" s="6">
        <f>IF(AW$2=Calculation!$F$6,Data!AV136,0)</f>
        <v>0</v>
      </c>
      <c r="AX136" s="6">
        <f>IF(AX$2=Calculation!$F$6,Data!AW136,0)</f>
        <v>0</v>
      </c>
      <c r="AY136" s="8">
        <f t="shared" si="22"/>
        <v>0</v>
      </c>
      <c r="AZ136" s="31">
        <f>IF(AZ$2=Calculation!$G$6,0,0)</f>
        <v>0</v>
      </c>
      <c r="BA136" s="6">
        <f>IF(BA$2=Calculation!$G$6,Data!AX136,0)</f>
        <v>0</v>
      </c>
      <c r="BB136" s="6">
        <f>IF(BB$2=Calculation!$G$6,Data!AY136,0)</f>
        <v>0</v>
      </c>
      <c r="BC136" s="6">
        <f>IF(BC$2=Calculation!$G$6,Data!AZ136,0)</f>
        <v>0</v>
      </c>
      <c r="BD136" s="6">
        <f>IF(BD$2=Calculation!$G$6,Data!BA136,0)</f>
        <v>0</v>
      </c>
      <c r="BE136" s="6">
        <f>IF(BE$2=Calculation!$G$6,Data!BB136,0)</f>
        <v>0</v>
      </c>
      <c r="BF136" s="6">
        <f>IF(BF$2=Calculation!$G$6,Data!BC136,0)</f>
        <v>0</v>
      </c>
      <c r="BG136" s="6">
        <f>IF(BG$2=Calculation!$G$6,Data!BD136,0)</f>
        <v>0</v>
      </c>
      <c r="BH136" s="8">
        <f t="shared" si="23"/>
        <v>0</v>
      </c>
      <c r="BI136" s="119">
        <f>IF(Calculation!$H$6="Yes",Data!BE136,0)</f>
        <v>0</v>
      </c>
      <c r="BJ136" s="31">
        <f>IF(BJ$2=Calculation!$L$4,0,0)</f>
        <v>0</v>
      </c>
      <c r="BK136" s="6">
        <f>IF(BK$2=Calculation!$L$4,Data!BV136,0)</f>
        <v>0</v>
      </c>
      <c r="BL136" s="6">
        <f>IF(BL$2=Calculation!$L$4,Data!BW136,0)</f>
        <v>0.3705</v>
      </c>
      <c r="BM136" s="6">
        <f>IF(BM$2=Calculation!$L$4,Data!BX136,0)</f>
        <v>0</v>
      </c>
      <c r="BN136" s="6">
        <f>IF(BN$2=Calculation!$L$4,Data!BY136,0)</f>
        <v>0</v>
      </c>
      <c r="BO136" s="22">
        <f t="shared" si="24"/>
        <v>0.3705</v>
      </c>
      <c r="BP136" s="25">
        <f>IF(Calculation!$J$6='Reference Data'!BP$2,Data!C136,0)</f>
        <v>0</v>
      </c>
      <c r="BQ136" s="25">
        <f>IF(Calculation!$J$6='Reference Data'!BQ$2,Data!D136,0)</f>
        <v>0</v>
      </c>
      <c r="BR136" s="25">
        <f>IF(Calculation!$J$6='Reference Data'!BR$2,Data!E136,0)</f>
        <v>0</v>
      </c>
      <c r="BS136" s="25">
        <f>IF(Calculation!$J$6='Reference Data'!BS$2,Data!F136,0)</f>
        <v>45.173</v>
      </c>
      <c r="BT136" s="121">
        <f t="shared" si="18"/>
        <v>45.173</v>
      </c>
      <c r="BU136" s="124">
        <f>IF(Calculation!$L$6="Yes",'Reference Data'!BO136*Calculation!$L$5,0)</f>
        <v>0.18525</v>
      </c>
      <c r="BV136" s="124">
        <f>IF(Calculation!$M$6="Yes",IF((Calculation!I140-'Reference Data'!BT136)&gt;0,(Calculation!I140-'Reference Data'!BT136)*Calculation!$M$5,0),0)</f>
        <v>0.10973484589040794</v>
      </c>
      <c r="BW136" s="97">
        <f>IF(Calculation!$K$6="Yes",IF((Calculation!I140)&lt;Calculation!J140,(Calculation!I140-Calculation!J140)*Calculation!$K$5,0),0)</f>
        <v>0</v>
      </c>
      <c r="BX136" s="127">
        <f>IF(Calculation!$N$5='Reference Data'!$BX$2,'Scaling Calculation'!D139,0)</f>
        <v>0</v>
      </c>
      <c r="BY136" s="3">
        <f>IF(Calculation!$N$5='Reference Data'!$BY$2,'Scaling Calculation'!H139,0)</f>
        <v>0</v>
      </c>
      <c r="BZ136" s="22">
        <f>IF(Calculation!$N$6="Yes",SUM('Reference Data'!BX136:BY136),0)</f>
        <v>0</v>
      </c>
      <c r="CA136" s="25"/>
      <c r="CB136" s="25"/>
      <c r="CC136" s="25"/>
      <c r="CD136" s="25"/>
      <c r="CE136" s="25"/>
      <c r="CF136" s="25"/>
      <c r="CG136" s="25"/>
      <c r="CH136" s="25"/>
      <c r="CI136" s="25"/>
      <c r="CJ136" s="25"/>
      <c r="CK136" s="25"/>
      <c r="CL136" s="25"/>
      <c r="CM136" s="25"/>
      <c r="CN136" s="25"/>
      <c r="CO136" s="25"/>
      <c r="CP136" s="25"/>
      <c r="CQ136" s="25" t="e">
        <f>IF(Calculation!#REF!='Reference Data'!CQ$2,Data!G136,0)</f>
        <v>#REF!</v>
      </c>
      <c r="CR136" s="25" t="e">
        <f>IF(Calculation!#REF!='Reference Data'!CR$2,Data!H136,0)</f>
        <v>#REF!</v>
      </c>
      <c r="CS136" s="25" t="e">
        <f>IF(Calculation!#REF!='Reference Data'!CS$2,Data!I136,0)</f>
        <v>#REF!</v>
      </c>
      <c r="CT136" s="25" t="e">
        <f>IF(Calculation!#REF!='Reference Data'!CT$2,Data!J136,0)</f>
        <v>#REF!</v>
      </c>
      <c r="CU136" s="25" t="e">
        <f>IF(Calculation!#REF!='Reference Data'!CU$2,Data!K136,0)</f>
        <v>#REF!</v>
      </c>
      <c r="CV136" s="25" t="e">
        <f>IF(Calculation!#REF!='Reference Data'!CV$2,Data!L136,0)</f>
        <v>#REF!</v>
      </c>
      <c r="CW136" s="25" t="e">
        <f>IF(Calculation!#REF!='Reference Data'!CW$2,Data!M136,0)</f>
        <v>#REF!</v>
      </c>
      <c r="CX136" s="25" t="e">
        <f>IF(Calculation!#REF!='Reference Data'!CX$2,Data!N136,0)</f>
        <v>#REF!</v>
      </c>
      <c r="CY136" s="25" t="e">
        <f>IF(Calculation!#REF!='Reference Data'!CY$2,Data!O136,0)</f>
        <v>#REF!</v>
      </c>
      <c r="CZ136" s="25" t="e">
        <f>IF(Calculation!#REF!='Reference Data'!CZ$2,Data!P136,0)</f>
        <v>#REF!</v>
      </c>
      <c r="DA136" s="25" t="e">
        <f>IF(Calculation!#REF!='Reference Data'!DA$2,Data!Q136,0)</f>
        <v>#REF!</v>
      </c>
      <c r="DB136" s="25" t="e">
        <f>IF(Calculation!#REF!='Reference Data'!DB$2,Data!R136,0)</f>
        <v>#REF!</v>
      </c>
      <c r="DC136" s="25" t="e">
        <f>IF(Calculation!#REF!='Reference Data'!DC$2,Data!S136,0)</f>
        <v>#REF!</v>
      </c>
      <c r="DD136" s="25" t="e">
        <f>IF(Calculation!#REF!='Reference Data'!DD$2,Data!T136,0)</f>
        <v>#REF!</v>
      </c>
      <c r="DE136" s="25" t="e">
        <f>IF(Calculation!#REF!='Reference Data'!DE$2,Data!U136,0)</f>
        <v>#REF!</v>
      </c>
      <c r="DF136" s="30" t="e">
        <f t="shared" si="25"/>
        <v>#REF!</v>
      </c>
    </row>
    <row r="137" spans="1:110" s="17" customFormat="1" ht="15" thickBot="1">
      <c r="A137" s="16" t="s">
        <v>144</v>
      </c>
      <c r="B137" s="49" t="s">
        <v>0</v>
      </c>
      <c r="C137" s="98">
        <f>IF(Calculation!$C$6='Reference Data'!C$2,Data!G137,0)</f>
        <v>0</v>
      </c>
      <c r="D137" s="99">
        <f>IF(Calculation!$C$6='Reference Data'!D$2,Data!H137,0)</f>
        <v>0</v>
      </c>
      <c r="E137" s="99">
        <f>IF(Calculation!$C$6='Reference Data'!E$2,Data!I137,0)</f>
        <v>100</v>
      </c>
      <c r="F137" s="99">
        <f>IF(Calculation!$C$6='Reference Data'!F$2,Data!J137,0)</f>
        <v>0</v>
      </c>
      <c r="G137" s="99">
        <f>IF(Calculation!$C$6='Reference Data'!G$2,Data!K137,0)</f>
        <v>0</v>
      </c>
      <c r="H137" s="99">
        <f>IF(Calculation!$C$6='Reference Data'!H$2,Data!L137,0)</f>
        <v>0</v>
      </c>
      <c r="I137" s="99">
        <f>IF(Calculation!$C$6='Reference Data'!I$2,Data!M137,0)</f>
        <v>0</v>
      </c>
      <c r="J137" s="99">
        <f>IF(Calculation!$C$6='Reference Data'!J$2,Data!N137,0)</f>
        <v>0</v>
      </c>
      <c r="K137" s="99">
        <f>IF(Calculation!$C$6='Reference Data'!K$2,Data!O137,0)</f>
        <v>0</v>
      </c>
      <c r="L137" s="99">
        <f>IF(Calculation!$C$6='Reference Data'!L$2,Data!P137,0)</f>
        <v>0</v>
      </c>
      <c r="M137" s="99">
        <f>IF(Calculation!$C$6='Reference Data'!M$2,Data!Q137,0)</f>
        <v>0</v>
      </c>
      <c r="N137" s="99">
        <f>IF(Calculation!$C$6='Reference Data'!N$2,Data!R137,0)</f>
        <v>0</v>
      </c>
      <c r="O137" s="99">
        <f>IF(Calculation!$C$6='Reference Data'!O$2,Data!S137,0)</f>
        <v>0</v>
      </c>
      <c r="P137" s="99">
        <f>IF(Calculation!$C$6='Reference Data'!P$2,Data!T137,0)</f>
        <v>0</v>
      </c>
      <c r="Q137" s="99">
        <f>IF(Calculation!$C$6='Reference Data'!Q$2,Data!U137,0)</f>
        <v>0</v>
      </c>
      <c r="R137" s="117">
        <f>IF(Calculation!A2="Yes",SUM(C137:Q137),0)</f>
        <v>0</v>
      </c>
      <c r="S137" s="113">
        <f>IF(S$2=Calculation!$D$6,Data!V137,0)</f>
        <v>0</v>
      </c>
      <c r="T137" s="115">
        <f>IF(T$2=Calculation!$D$6,Data!W137,0)</f>
        <v>0</v>
      </c>
      <c r="U137" s="115">
        <f>IF(U$2=Calculation!$D$6,Data!X137,0)</f>
        <v>0</v>
      </c>
      <c r="V137" s="115">
        <f>IF(V$2=Calculation!$D$6,Data!Y137,0)</f>
        <v>0</v>
      </c>
      <c r="W137" s="115">
        <f>IF(W$2=Calculation!$D$6,Data!Z137,0)</f>
        <v>0</v>
      </c>
      <c r="X137" s="115">
        <f>IF(X$2=Calculation!$D$6,Data!AA137,0)</f>
        <v>0</v>
      </c>
      <c r="Y137" s="115">
        <f>IF(Y$2=Calculation!$D$6,Data!AB137,0)</f>
        <v>0</v>
      </c>
      <c r="Z137" s="115">
        <f>IF(Z$2=Calculation!$D$6,Data!AC137,0)</f>
        <v>0</v>
      </c>
      <c r="AA137" s="115">
        <f>IF(AA$2=Calculation!$D$6,Data!AD137,0)</f>
        <v>0</v>
      </c>
      <c r="AB137" s="115">
        <f>IF(AB$2=Calculation!$D$6,Data!AE137,0)</f>
        <v>0</v>
      </c>
      <c r="AC137" s="115">
        <f>IF(AC$2=Calculation!$D$6,Data!AF137,0)</f>
        <v>0</v>
      </c>
      <c r="AD137" s="115">
        <f>IF(AD$2=Calculation!$D$6,Data!AG137,0)</f>
        <v>0</v>
      </c>
      <c r="AE137" s="115">
        <f>IF(AE$2=Calculation!$D$6,Data!AH137,0)</f>
        <v>0</v>
      </c>
      <c r="AF137" s="115">
        <f>IF(AF$2=Calculation!$D$6,Data!AI137,0)</f>
        <v>0</v>
      </c>
      <c r="AG137" s="114">
        <f>IF(Calculation!A2="Yes",SUM(S137:AF137),0)</f>
        <v>0</v>
      </c>
      <c r="AH137" s="113">
        <f>IF(AH$2=Calculation!$E$6,0,0)</f>
        <v>0</v>
      </c>
      <c r="AI137" s="115">
        <f>IF(AI$2=Calculation!$E$6,Data!AJ137,0)</f>
        <v>0</v>
      </c>
      <c r="AJ137" s="115">
        <f>IF(AJ$2=Calculation!$E$6,Data!AK137,0)</f>
        <v>0</v>
      </c>
      <c r="AK137" s="115">
        <f>IF(AK$2=Calculation!$E$6,Data!AL137,0)</f>
        <v>0</v>
      </c>
      <c r="AL137" s="115">
        <f>IF(AL$2=Calculation!$E$6,Data!AM137,0)</f>
        <v>0</v>
      </c>
      <c r="AM137" s="115">
        <f>IF(AM$2=Calculation!$E$6,Data!AN137,0)</f>
        <v>0</v>
      </c>
      <c r="AN137" s="115">
        <f>IF(AN$2=Calculation!$E$6,Data!AO137,0)</f>
        <v>0</v>
      </c>
      <c r="AO137" s="115">
        <f>IF(AO$2=Calculation!$E$6,Data!AP137,0)</f>
        <v>0</v>
      </c>
      <c r="AP137" s="114">
        <f>IF(Calculation!A2="Yes",SUM(AH137:AO137),0)</f>
        <v>0</v>
      </c>
      <c r="AQ137" s="113">
        <f>IF(AQ$2=Calculation!$F$6,0,0)</f>
        <v>0</v>
      </c>
      <c r="AR137" s="115">
        <f>IF(AR$2=Calculation!$F$6,Data!AQ137,0)</f>
        <v>0</v>
      </c>
      <c r="AS137" s="115">
        <f>IF(AS$2=Calculation!$F$6,Data!AR137,0)</f>
        <v>0</v>
      </c>
      <c r="AT137" s="115">
        <f>IF(AT$2=Calculation!$F$6,Data!AS137,0)</f>
        <v>0</v>
      </c>
      <c r="AU137" s="115">
        <f>IF(AU$2=Calculation!$F$6,Data!AT137,0)</f>
        <v>0</v>
      </c>
      <c r="AV137" s="115">
        <f>IF(AV$2=Calculation!$F$6,Data!AU137,0)</f>
        <v>0</v>
      </c>
      <c r="AW137" s="115">
        <f>IF(AW$2=Calculation!$F$6,Data!AV137,0)</f>
        <v>0</v>
      </c>
      <c r="AX137" s="115">
        <f>IF(AX$2=Calculation!$F$6,Data!AW137,0)</f>
        <v>0</v>
      </c>
      <c r="AY137" s="114">
        <f>IF(Calculation!A2="Yes",SUM(AQ137:AX137),0)</f>
        <v>0</v>
      </c>
      <c r="AZ137" s="113">
        <f>IF(AZ$2=Calculation!$G$6,0,0)</f>
        <v>0</v>
      </c>
      <c r="BA137" s="115">
        <f>IF(BA$2=Calculation!$G$6,Data!AX137,0)</f>
        <v>0</v>
      </c>
      <c r="BB137" s="115">
        <f>IF(BB$2=Calculation!$G$6,Data!AY137,0)</f>
        <v>0</v>
      </c>
      <c r="BC137" s="115">
        <f>IF(BC$2=Calculation!$G$6,Data!AZ137,0)</f>
        <v>0</v>
      </c>
      <c r="BD137" s="115">
        <f>IF(BD$2=Calculation!$G$6,Data!BA137,0)</f>
        <v>0</v>
      </c>
      <c r="BE137" s="115">
        <f>IF(BE$2=Calculation!$G$6,Data!BB137,0)</f>
        <v>0</v>
      </c>
      <c r="BF137" s="115">
        <f>IF(BF$2=Calculation!$G$6,Data!BC137,0)</f>
        <v>0</v>
      </c>
      <c r="BG137" s="115">
        <f>IF(BG$2=Calculation!$G$6,Data!BD137,0)</f>
        <v>0</v>
      </c>
      <c r="BH137" s="114">
        <f>IF(Calculation!A2="Yes",SUM(AZ137:BG137),0)</f>
        <v>0</v>
      </c>
      <c r="BI137" s="120">
        <f>IF(Calculation!A2="Yes",IF(Calculation!$H$6="Yes",Data!BE137,0),0)</f>
        <v>0</v>
      </c>
      <c r="BJ137" s="113">
        <f>IF(BJ$2=Calculation!$L$4,0,0)</f>
        <v>0</v>
      </c>
      <c r="BK137" s="115">
        <f>IF(BK$2=Calculation!$L$4,Data!BV137,0)</f>
        <v>0</v>
      </c>
      <c r="BL137" s="115">
        <f>IF(BL$2=Calculation!$L$4,Data!BW137,0)</f>
        <v>0</v>
      </c>
      <c r="BM137" s="115">
        <f>IF(BM$2=Calculation!$L$4,Data!BX137,0)</f>
        <v>0</v>
      </c>
      <c r="BN137" s="115">
        <f>IF(BN$2=Calculation!$L$4,Data!BY137,0)</f>
        <v>0</v>
      </c>
      <c r="BO137" s="101">
        <f>IF(Calculation!A2="Yes",SUM(BJ137:BN137),0)</f>
        <v>0</v>
      </c>
      <c r="BP137" s="99">
        <f>IF(Calculation!$J$6='Reference Data'!BP$2,Data!C137,0)</f>
        <v>0</v>
      </c>
      <c r="BQ137" s="99">
        <f>IF(Calculation!$J$6='Reference Data'!BQ$2,Data!D137,0)</f>
        <v>0</v>
      </c>
      <c r="BR137" s="99">
        <f>IF(Calculation!$J$6='Reference Data'!BR$2,Data!E137,0)</f>
        <v>0</v>
      </c>
      <c r="BS137" s="99">
        <f>IF(Calculation!$J$6='Reference Data'!BS$2,Data!F137,0)</f>
        <v>0</v>
      </c>
      <c r="BT137" s="122">
        <f>IF(Calculation!A2="Yes",SUM(BP137:BS137),0)</f>
        <v>0</v>
      </c>
      <c r="BU137" s="125">
        <f>IF(Calculation!A2="Yes",IF(Calculation!$L$6="Yes",'Reference Data'!BO137*Calculation!$L$5,0),0)</f>
        <v>0</v>
      </c>
      <c r="BV137" s="124">
        <f>IF(Calculation!$M$6="Yes",IF((Calculation!I141-'Reference Data'!BT137)&gt;0,(Calculation!I141-'Reference Data'!BT137)*Calculation!$M$5,0),0)</f>
        <v>0</v>
      </c>
      <c r="BW137" s="97">
        <f>IF(Calculation!$K$6="Yes",IF((Calculation!I141)&lt;Calculation!J141,(Calculation!I141-Calculation!J141)*Calculation!$K$5,0),0)</f>
        <v>0</v>
      </c>
      <c r="BX137" s="128">
        <f>IF(Calculation!$N$5='Reference Data'!$BX$2,'Scaling Calculation'!D140,0)</f>
        <v>0</v>
      </c>
      <c r="BY137" s="129">
        <f>IF(Calculation!$N$5='Reference Data'!$BY$2,'Scaling Calculation'!H140,0)</f>
        <v>0</v>
      </c>
      <c r="BZ137" s="101">
        <f>IF(Calculation!A2="Yes",IF(Calculation!$N$6="Yes",SUM('Reference Data'!BX137:BY137),0),0)</f>
        <v>0</v>
      </c>
      <c r="CA137" s="25"/>
      <c r="CB137" s="25"/>
      <c r="CC137" s="25"/>
      <c r="CD137" s="25"/>
      <c r="CE137" s="25"/>
      <c r="CF137" s="25"/>
      <c r="CG137" s="25"/>
      <c r="CH137" s="25"/>
      <c r="CI137" s="25"/>
      <c r="CJ137" s="25"/>
      <c r="CK137" s="25"/>
      <c r="CL137" s="25"/>
      <c r="CM137" s="25"/>
      <c r="CN137" s="25"/>
      <c r="CO137" s="25"/>
      <c r="CP137" s="25"/>
      <c r="CQ137" s="25" t="e">
        <f>IF(Calculation!#REF!='Reference Data'!CQ$2,Data!G137,0)</f>
        <v>#REF!</v>
      </c>
      <c r="CR137" s="25" t="e">
        <f>IF(Calculation!#REF!='Reference Data'!CR$2,Data!H137,0)</f>
        <v>#REF!</v>
      </c>
      <c r="CS137" s="25" t="e">
        <f>IF(Calculation!#REF!='Reference Data'!CS$2,Data!I137,0)</f>
        <v>#REF!</v>
      </c>
      <c r="CT137" s="25" t="e">
        <f>IF(Calculation!#REF!='Reference Data'!CT$2,Data!J137,0)</f>
        <v>#REF!</v>
      </c>
      <c r="CU137" s="25" t="e">
        <f>IF(Calculation!#REF!='Reference Data'!CU$2,Data!K137,0)</f>
        <v>#REF!</v>
      </c>
      <c r="CV137" s="25" t="e">
        <f>IF(Calculation!#REF!='Reference Data'!CV$2,Data!L137,0)</f>
        <v>#REF!</v>
      </c>
      <c r="CW137" s="25" t="e">
        <f>IF(Calculation!#REF!='Reference Data'!CW$2,Data!M137,0)</f>
        <v>#REF!</v>
      </c>
      <c r="CX137" s="25" t="e">
        <f>IF(Calculation!#REF!='Reference Data'!CX$2,Data!N137,0)</f>
        <v>#REF!</v>
      </c>
      <c r="CY137" s="25" t="e">
        <f>IF(Calculation!#REF!='Reference Data'!CY$2,Data!O137,0)</f>
        <v>#REF!</v>
      </c>
      <c r="CZ137" s="25" t="e">
        <f>IF(Calculation!#REF!='Reference Data'!CZ$2,Data!P137,0)</f>
        <v>#REF!</v>
      </c>
      <c r="DA137" s="25" t="e">
        <f>IF(Calculation!#REF!='Reference Data'!DA$2,Data!Q137,0)</f>
        <v>#REF!</v>
      </c>
      <c r="DB137" s="25" t="e">
        <f>IF(Calculation!#REF!='Reference Data'!DB$2,Data!R137,0)</f>
        <v>#REF!</v>
      </c>
      <c r="DC137" s="25" t="e">
        <f>IF(Calculation!#REF!='Reference Data'!DC$2,Data!S137,0)</f>
        <v>#REF!</v>
      </c>
      <c r="DD137" s="25" t="e">
        <f>IF(Calculation!#REF!='Reference Data'!DD$2,Data!T137,0)</f>
        <v>#REF!</v>
      </c>
      <c r="DE137" s="25" t="e">
        <f>IF(Calculation!#REF!='Reference Data'!DE$2,Data!U137,0)</f>
        <v>#REF!</v>
      </c>
      <c r="DF137" s="117" t="e">
        <f>IF(Calculation!#REF!="Yes",SUM(CQ137:DE137),0)</f>
        <v>#REF!</v>
      </c>
    </row>
    <row r="138" ht="15">
      <c r="BJ138" s="36"/>
    </row>
    <row r="139" ht="15">
      <c r="BJ139" s="36"/>
    </row>
    <row r="140" ht="15">
      <c r="BJ140" s="36"/>
    </row>
    <row r="141" ht="15">
      <c r="BJ141" s="36"/>
    </row>
    <row r="142" ht="15">
      <c r="BJ142" s="36"/>
    </row>
    <row r="143" ht="15">
      <c r="BJ143" s="36"/>
    </row>
    <row r="144" ht="15">
      <c r="BJ144" s="36"/>
    </row>
    <row r="145" ht="15">
      <c r="BJ145" s="36"/>
    </row>
    <row r="146" ht="15">
      <c r="BJ146" s="36"/>
    </row>
    <row r="147" ht="15">
      <c r="BJ147" s="36"/>
    </row>
    <row r="148" ht="15">
      <c r="BJ148" s="36"/>
    </row>
    <row r="149" ht="15">
      <c r="BJ149" s="36"/>
    </row>
    <row r="150" ht="15">
      <c r="BJ150" s="36"/>
    </row>
    <row r="151" ht="15">
      <c r="BJ151" s="36"/>
    </row>
    <row r="152" ht="15">
      <c r="BJ152" s="36"/>
    </row>
    <row r="153" ht="15">
      <c r="BJ153" s="36"/>
    </row>
    <row r="154" ht="15">
      <c r="BJ154" s="36"/>
    </row>
    <row r="155" ht="15">
      <c r="BJ155" s="36"/>
    </row>
    <row r="156" ht="15">
      <c r="BJ156" s="36"/>
    </row>
    <row r="157" ht="15">
      <c r="BJ157" s="36"/>
    </row>
    <row r="158" ht="15">
      <c r="BJ158" s="36"/>
    </row>
    <row r="159" ht="15">
      <c r="BJ159" s="36"/>
    </row>
    <row r="160" ht="15">
      <c r="BJ160" s="36"/>
    </row>
    <row r="161" ht="15">
      <c r="BJ161" s="36"/>
    </row>
    <row r="162" ht="15">
      <c r="BJ162" s="36"/>
    </row>
    <row r="163" ht="15">
      <c r="BJ163" s="36"/>
    </row>
    <row r="164" ht="15">
      <c r="BJ164" s="36"/>
    </row>
    <row r="165" ht="15">
      <c r="BJ165" s="36"/>
    </row>
    <row r="166" ht="15">
      <c r="BJ166" s="36"/>
    </row>
    <row r="167" ht="15">
      <c r="BJ167" s="36"/>
    </row>
    <row r="168" ht="15">
      <c r="BJ168" s="36"/>
    </row>
    <row r="169" ht="15">
      <c r="BJ169" s="36"/>
    </row>
    <row r="170" ht="15">
      <c r="BJ170" s="36"/>
    </row>
    <row r="171" ht="15">
      <c r="BJ171" s="36"/>
    </row>
    <row r="172" ht="15">
      <c r="BJ172" s="36"/>
    </row>
    <row r="173" ht="15">
      <c r="BJ173" s="36"/>
    </row>
    <row r="174" ht="15">
      <c r="BJ174" s="36"/>
    </row>
    <row r="175" ht="15">
      <c r="BJ175" s="36"/>
    </row>
    <row r="176" ht="15">
      <c r="BJ176" s="36"/>
    </row>
    <row r="177" ht="15">
      <c r="BJ177" s="36"/>
    </row>
    <row r="178" ht="15">
      <c r="BJ178" s="36"/>
    </row>
    <row r="179" ht="15">
      <c r="BJ179" s="36"/>
    </row>
    <row r="180" ht="15">
      <c r="BJ180" s="36"/>
    </row>
    <row r="181" ht="15">
      <c r="BJ181" s="36"/>
    </row>
    <row r="182" ht="15">
      <c r="BJ182" s="36"/>
    </row>
    <row r="183" ht="15">
      <c r="BJ183" s="36"/>
    </row>
    <row r="184" ht="15">
      <c r="BJ184" s="36"/>
    </row>
    <row r="185" ht="15">
      <c r="BJ185" s="36"/>
    </row>
    <row r="186" ht="15">
      <c r="BJ186" s="36"/>
    </row>
    <row r="187" ht="15">
      <c r="BJ187" s="36"/>
    </row>
    <row r="188" ht="15">
      <c r="BJ188" s="36"/>
    </row>
    <row r="189" ht="15">
      <c r="BJ189" s="36"/>
    </row>
    <row r="190" ht="15">
      <c r="BJ190" s="36"/>
    </row>
    <row r="191" ht="15">
      <c r="BJ191" s="36"/>
    </row>
    <row r="192" ht="15">
      <c r="BJ192" s="36"/>
    </row>
    <row r="193" ht="15">
      <c r="BJ193" s="36"/>
    </row>
    <row r="194" ht="15">
      <c r="BJ194" s="36"/>
    </row>
    <row r="195" ht="15">
      <c r="BJ195" s="36"/>
    </row>
    <row r="196" ht="15">
      <c r="BJ196" s="36"/>
    </row>
    <row r="197" ht="15">
      <c r="BJ197" s="36"/>
    </row>
    <row r="198" ht="15">
      <c r="BJ198" s="36"/>
    </row>
    <row r="199" ht="15">
      <c r="BJ199" s="36"/>
    </row>
    <row r="200" ht="15">
      <c r="BJ200" s="36"/>
    </row>
    <row r="201" ht="15">
      <c r="BJ201" s="36"/>
    </row>
    <row r="202" ht="15">
      <c r="BJ202" s="36"/>
    </row>
    <row r="203" ht="15">
      <c r="BJ203" s="36"/>
    </row>
    <row r="204" ht="15">
      <c r="BJ204" s="36"/>
    </row>
    <row r="205" ht="15">
      <c r="BJ205" s="36"/>
    </row>
    <row r="206" ht="15">
      <c r="BJ206" s="36"/>
    </row>
    <row r="207" ht="15">
      <c r="BJ207" s="36"/>
    </row>
    <row r="208" ht="15">
      <c r="BJ208" s="36"/>
    </row>
    <row r="209" ht="15">
      <c r="BJ209" s="36"/>
    </row>
    <row r="210" ht="15">
      <c r="BJ210" s="36"/>
    </row>
    <row r="211" ht="15">
      <c r="BJ211" s="36"/>
    </row>
    <row r="212" ht="15">
      <c r="BJ212" s="36"/>
    </row>
    <row r="213" ht="15">
      <c r="BJ213" s="36"/>
    </row>
    <row r="214" ht="15">
      <c r="BJ214" s="36"/>
    </row>
    <row r="215" ht="15">
      <c r="BJ215" s="36"/>
    </row>
    <row r="216" ht="15">
      <c r="BJ216" s="36"/>
    </row>
    <row r="217" ht="15">
      <c r="BJ217" s="36"/>
    </row>
    <row r="218" ht="15">
      <c r="BJ218" s="36"/>
    </row>
    <row r="219" ht="15">
      <c r="BJ219" s="36"/>
    </row>
    <row r="220" ht="15">
      <c r="BJ220" s="36"/>
    </row>
    <row r="221" ht="15">
      <c r="BJ221" s="36"/>
    </row>
    <row r="222" ht="15">
      <c r="BJ222" s="36"/>
    </row>
    <row r="223" ht="15">
      <c r="BJ223" s="36"/>
    </row>
    <row r="224" ht="15">
      <c r="BJ224" s="36"/>
    </row>
    <row r="225" ht="15">
      <c r="BJ225" s="36"/>
    </row>
    <row r="226" ht="15">
      <c r="BJ226" s="36"/>
    </row>
    <row r="227" ht="15">
      <c r="BJ227" s="36"/>
    </row>
    <row r="228" ht="15">
      <c r="BJ228" s="36"/>
    </row>
    <row r="229" ht="15">
      <c r="BJ229" s="36"/>
    </row>
    <row r="230" ht="15">
      <c r="BJ230" s="36"/>
    </row>
    <row r="231" ht="15">
      <c r="BJ231" s="36"/>
    </row>
    <row r="232" ht="15">
      <c r="BJ232" s="36"/>
    </row>
    <row r="233" ht="15">
      <c r="BJ233" s="36"/>
    </row>
    <row r="234" ht="15">
      <c r="BJ234" s="36"/>
    </row>
    <row r="235" ht="15">
      <c r="BJ235" s="36"/>
    </row>
    <row r="236" ht="15">
      <c r="BJ236" s="36"/>
    </row>
    <row r="237" ht="15">
      <c r="BJ237" s="36"/>
    </row>
    <row r="238" ht="15">
      <c r="BJ238" s="36"/>
    </row>
    <row r="239" ht="15">
      <c r="BJ239" s="36"/>
    </row>
    <row r="240" ht="15">
      <c r="BJ240" s="36"/>
    </row>
    <row r="241" ht="15">
      <c r="BJ241" s="36"/>
    </row>
    <row r="242" ht="15">
      <c r="BJ242" s="36"/>
    </row>
    <row r="243" ht="15">
      <c r="BJ243" s="36"/>
    </row>
    <row r="244" ht="15">
      <c r="BJ244" s="36"/>
    </row>
    <row r="245" ht="15">
      <c r="BJ245" s="36"/>
    </row>
    <row r="246" ht="15">
      <c r="BJ246" s="36"/>
    </row>
    <row r="247" ht="15">
      <c r="BJ247" s="36"/>
    </row>
    <row r="248" ht="15">
      <c r="BJ248" s="36"/>
    </row>
    <row r="249" ht="15">
      <c r="BJ249" s="36"/>
    </row>
    <row r="250" ht="15">
      <c r="BJ250" s="36"/>
    </row>
    <row r="251" ht="15">
      <c r="BJ251" s="36"/>
    </row>
    <row r="252" ht="15">
      <c r="BJ252" s="36"/>
    </row>
    <row r="253" ht="15">
      <c r="BJ253" s="36"/>
    </row>
    <row r="254" ht="15">
      <c r="BJ254" s="36"/>
    </row>
    <row r="255" ht="15">
      <c r="BJ255" s="36"/>
    </row>
    <row r="256" ht="15">
      <c r="BJ256" s="36"/>
    </row>
    <row r="257" ht="15">
      <c r="BJ257" s="36"/>
    </row>
    <row r="258" ht="15">
      <c r="BJ258" s="36"/>
    </row>
    <row r="259" ht="15">
      <c r="BJ259" s="36"/>
    </row>
    <row r="260" ht="15">
      <c r="BJ260" s="36"/>
    </row>
    <row r="261" ht="15">
      <c r="BJ261" s="36"/>
    </row>
    <row r="262" ht="15">
      <c r="BJ262" s="36"/>
    </row>
    <row r="263" ht="15">
      <c r="BJ263" s="36"/>
    </row>
    <row r="264" ht="15">
      <c r="BJ264" s="36"/>
    </row>
    <row r="265" ht="15">
      <c r="BJ265" s="36"/>
    </row>
    <row r="266" ht="15">
      <c r="BJ266" s="36"/>
    </row>
    <row r="267" ht="15">
      <c r="BJ267" s="36"/>
    </row>
    <row r="268" ht="15">
      <c r="BJ268" s="36"/>
    </row>
    <row r="269" ht="15">
      <c r="BJ269" s="36"/>
    </row>
    <row r="270" ht="15">
      <c r="BJ270" s="36"/>
    </row>
    <row r="271" ht="15">
      <c r="BJ271" s="36"/>
    </row>
    <row r="272" ht="15">
      <c r="BJ272" s="36"/>
    </row>
    <row r="273" ht="15">
      <c r="BJ273" s="36"/>
    </row>
    <row r="274" ht="15">
      <c r="BJ274" s="36"/>
    </row>
    <row r="275" ht="15">
      <c r="BJ275" s="36"/>
    </row>
    <row r="276" ht="15">
      <c r="BJ276" s="36"/>
    </row>
    <row r="277" ht="15">
      <c r="BJ277" s="36"/>
    </row>
    <row r="278" ht="15">
      <c r="BJ278" s="36"/>
    </row>
    <row r="279" ht="15">
      <c r="BJ279" s="36"/>
    </row>
    <row r="280" ht="15">
      <c r="BJ280" s="36"/>
    </row>
    <row r="281" ht="15">
      <c r="BJ281" s="36"/>
    </row>
    <row r="282" ht="15">
      <c r="BJ282" s="36"/>
    </row>
    <row r="283" ht="15">
      <c r="BJ283" s="36"/>
    </row>
    <row r="284" ht="15">
      <c r="BJ284" s="36"/>
    </row>
    <row r="285" ht="15">
      <c r="BJ285" s="36"/>
    </row>
    <row r="286" ht="15">
      <c r="BJ286" s="36"/>
    </row>
    <row r="287" ht="15">
      <c r="BJ287" s="36"/>
    </row>
    <row r="288" ht="15">
      <c r="BJ288" s="36"/>
    </row>
    <row r="289" ht="15">
      <c r="BJ289" s="36"/>
    </row>
    <row r="290" ht="15">
      <c r="BJ290" s="36"/>
    </row>
    <row r="291" ht="15">
      <c r="BJ291" s="36"/>
    </row>
    <row r="292" ht="15">
      <c r="BJ292" s="36"/>
    </row>
    <row r="293" ht="15">
      <c r="BJ293" s="36"/>
    </row>
    <row r="294" ht="15">
      <c r="BJ294" s="36"/>
    </row>
    <row r="295" ht="15">
      <c r="BJ295" s="36"/>
    </row>
    <row r="296" ht="15">
      <c r="BJ296" s="36"/>
    </row>
    <row r="297" ht="15">
      <c r="BJ297" s="36"/>
    </row>
    <row r="298" ht="15">
      <c r="BJ298" s="36"/>
    </row>
    <row r="299" ht="15">
      <c r="BJ299" s="36"/>
    </row>
    <row r="300" ht="15">
      <c r="BJ300" s="36"/>
    </row>
    <row r="301" ht="15">
      <c r="BJ301" s="36"/>
    </row>
    <row r="302" ht="15">
      <c r="BJ302" s="36"/>
    </row>
    <row r="303" ht="15">
      <c r="BJ303" s="36"/>
    </row>
    <row r="304" ht="15">
      <c r="BJ304" s="36"/>
    </row>
    <row r="305" ht="15">
      <c r="BJ305" s="36"/>
    </row>
    <row r="306" ht="15">
      <c r="BJ306" s="36"/>
    </row>
    <row r="307" ht="15">
      <c r="BJ307" s="36"/>
    </row>
    <row r="308" ht="15">
      <c r="BJ308" s="36"/>
    </row>
    <row r="309" ht="15">
      <c r="BJ309" s="36"/>
    </row>
    <row r="310" ht="15">
      <c r="BJ310" s="36"/>
    </row>
    <row r="311" ht="15">
      <c r="BJ311" s="36"/>
    </row>
    <row r="312" ht="15">
      <c r="BJ312" s="36"/>
    </row>
    <row r="313" ht="15">
      <c r="BJ313" s="36"/>
    </row>
    <row r="314" ht="15">
      <c r="BJ314" s="36"/>
    </row>
    <row r="315" ht="15">
      <c r="BJ315" s="36"/>
    </row>
    <row r="316" ht="15">
      <c r="BJ316" s="36"/>
    </row>
    <row r="317" ht="15">
      <c r="BJ317" s="36"/>
    </row>
    <row r="318" ht="15">
      <c r="BJ318" s="36"/>
    </row>
    <row r="319" ht="15">
      <c r="BJ319" s="36"/>
    </row>
    <row r="320" ht="15">
      <c r="BJ320" s="36"/>
    </row>
    <row r="321" ht="15">
      <c r="BJ321" s="36"/>
    </row>
    <row r="322" ht="15">
      <c r="BJ322" s="36"/>
    </row>
    <row r="323" ht="15">
      <c r="BJ323" s="36"/>
    </row>
    <row r="324" ht="15">
      <c r="BJ324" s="36"/>
    </row>
    <row r="325" ht="15">
      <c r="BJ325" s="36"/>
    </row>
    <row r="326" ht="15">
      <c r="BJ326" s="36"/>
    </row>
    <row r="327" ht="15">
      <c r="BJ327" s="36"/>
    </row>
    <row r="328" ht="15">
      <c r="BJ328" s="36"/>
    </row>
    <row r="329" ht="15">
      <c r="BJ329" s="36"/>
    </row>
    <row r="330" ht="15">
      <c r="BJ330" s="36"/>
    </row>
    <row r="331" ht="15">
      <c r="BJ331" s="36"/>
    </row>
    <row r="332" ht="15">
      <c r="BJ332" s="36"/>
    </row>
    <row r="333" ht="15">
      <c r="BJ333" s="36"/>
    </row>
    <row r="334" ht="15">
      <c r="BJ334" s="36"/>
    </row>
    <row r="335" ht="15">
      <c r="BJ335" s="36"/>
    </row>
    <row r="336" ht="15">
      <c r="BJ336" s="36"/>
    </row>
    <row r="337" ht="15">
      <c r="BJ337" s="36"/>
    </row>
    <row r="338" ht="15">
      <c r="BJ338" s="36"/>
    </row>
    <row r="339" ht="15">
      <c r="BJ339" s="36"/>
    </row>
    <row r="340" ht="15">
      <c r="BJ340" s="36"/>
    </row>
    <row r="341" ht="15">
      <c r="BJ341" s="36"/>
    </row>
    <row r="342" ht="15">
      <c r="BJ342" s="36"/>
    </row>
    <row r="343" ht="15">
      <c r="BJ343" s="36"/>
    </row>
    <row r="344" ht="15">
      <c r="BJ344" s="36"/>
    </row>
    <row r="345" ht="15">
      <c r="BJ345" s="36"/>
    </row>
    <row r="346" ht="15">
      <c r="BJ346" s="36"/>
    </row>
    <row r="347" ht="15">
      <c r="BJ347" s="36"/>
    </row>
    <row r="348" ht="15">
      <c r="BJ348" s="36"/>
    </row>
    <row r="349" ht="15">
      <c r="BJ349" s="36"/>
    </row>
    <row r="350" ht="15">
      <c r="BJ350" s="36"/>
    </row>
    <row r="351" ht="15">
      <c r="BJ351" s="36"/>
    </row>
    <row r="352" ht="15">
      <c r="BJ352" s="36"/>
    </row>
    <row r="353" ht="15">
      <c r="BJ353" s="36"/>
    </row>
    <row r="354" ht="15">
      <c r="BJ354" s="36"/>
    </row>
    <row r="355" ht="15">
      <c r="BJ355" s="36"/>
    </row>
    <row r="356" ht="15">
      <c r="BJ356" s="36"/>
    </row>
    <row r="357" ht="15">
      <c r="BJ357" s="36"/>
    </row>
    <row r="358" ht="15">
      <c r="BJ358" s="36"/>
    </row>
    <row r="359" ht="15">
      <c r="BJ359" s="36"/>
    </row>
    <row r="360" ht="15">
      <c r="BJ360" s="36"/>
    </row>
    <row r="361" ht="15">
      <c r="BJ361" s="36"/>
    </row>
    <row r="362" ht="15">
      <c r="BJ362" s="36"/>
    </row>
    <row r="363" ht="15">
      <c r="BJ363" s="36"/>
    </row>
    <row r="364" ht="15">
      <c r="BJ364" s="36"/>
    </row>
    <row r="365" ht="15">
      <c r="BJ365" s="36"/>
    </row>
    <row r="366" ht="15">
      <c r="BJ366" s="36"/>
    </row>
    <row r="367" ht="15">
      <c r="BJ367" s="36"/>
    </row>
    <row r="368" ht="15">
      <c r="BJ368" s="36"/>
    </row>
    <row r="369" ht="15">
      <c r="BJ369" s="36"/>
    </row>
    <row r="370" ht="15">
      <c r="BJ370" s="36"/>
    </row>
    <row r="371" ht="15">
      <c r="BJ371" s="36"/>
    </row>
    <row r="372" ht="15">
      <c r="BJ372" s="36"/>
    </row>
    <row r="373" ht="15">
      <c r="BJ373" s="36"/>
    </row>
    <row r="374" ht="15">
      <c r="BJ374" s="36"/>
    </row>
    <row r="375" ht="15">
      <c r="BJ375" s="36"/>
    </row>
    <row r="376" ht="15">
      <c r="BJ376" s="36"/>
    </row>
    <row r="377" ht="15">
      <c r="BJ377" s="36"/>
    </row>
    <row r="378" ht="15">
      <c r="BJ378" s="36"/>
    </row>
    <row r="379" ht="15">
      <c r="BJ379" s="36"/>
    </row>
    <row r="380" ht="15">
      <c r="BJ380" s="36"/>
    </row>
    <row r="381" ht="15">
      <c r="BJ381" s="36"/>
    </row>
    <row r="382" ht="15">
      <c r="BJ382" s="36"/>
    </row>
    <row r="383" ht="15">
      <c r="BJ383" s="36"/>
    </row>
    <row r="384" ht="15">
      <c r="BJ384" s="36"/>
    </row>
    <row r="385" ht="15">
      <c r="BJ385" s="36"/>
    </row>
    <row r="386" ht="15">
      <c r="BJ386" s="36"/>
    </row>
    <row r="387" ht="15">
      <c r="BJ387" s="36"/>
    </row>
    <row r="388" ht="15">
      <c r="BJ388" s="36"/>
    </row>
    <row r="389" ht="15">
      <c r="BJ389" s="36"/>
    </row>
    <row r="390" ht="15">
      <c r="BJ390" s="36"/>
    </row>
    <row r="391" ht="15">
      <c r="BJ391" s="36"/>
    </row>
    <row r="392" ht="15">
      <c r="BJ392" s="36"/>
    </row>
    <row r="393" ht="15">
      <c r="BJ393" s="36"/>
    </row>
    <row r="394" ht="15">
      <c r="BJ394" s="36"/>
    </row>
    <row r="395" ht="15">
      <c r="BJ395" s="36"/>
    </row>
    <row r="396" ht="15">
      <c r="BJ396" s="36"/>
    </row>
    <row r="397" ht="15">
      <c r="BJ397" s="36"/>
    </row>
    <row r="398" ht="15">
      <c r="BJ398" s="36"/>
    </row>
    <row r="399" ht="15">
      <c r="BJ399" s="36"/>
    </row>
    <row r="400" ht="15">
      <c r="BJ400" s="36"/>
    </row>
    <row r="401" ht="15">
      <c r="BJ401" s="36"/>
    </row>
    <row r="402" ht="15">
      <c r="BJ402" s="36"/>
    </row>
    <row r="403" ht="15">
      <c r="BJ403" s="36"/>
    </row>
    <row r="404" ht="15">
      <c r="BJ404" s="36"/>
    </row>
    <row r="405" ht="15">
      <c r="BJ405" s="36"/>
    </row>
    <row r="406" ht="15">
      <c r="BJ406" s="36"/>
    </row>
    <row r="407" ht="15">
      <c r="BJ407" s="36"/>
    </row>
    <row r="408" ht="15">
      <c r="BJ408" s="36"/>
    </row>
    <row r="409" ht="15">
      <c r="BJ409" s="36"/>
    </row>
    <row r="410" ht="15">
      <c r="BJ410" s="36"/>
    </row>
    <row r="411" ht="15">
      <c r="BJ411" s="36"/>
    </row>
    <row r="412" ht="15">
      <c r="BJ412" s="36"/>
    </row>
    <row r="413" ht="15">
      <c r="BJ413" s="36"/>
    </row>
    <row r="414" ht="15">
      <c r="BJ414" s="36"/>
    </row>
    <row r="415" ht="15">
      <c r="BJ415" s="36"/>
    </row>
    <row r="416" ht="15">
      <c r="BJ416" s="36"/>
    </row>
    <row r="417" ht="15">
      <c r="BJ417" s="36"/>
    </row>
    <row r="418" ht="15">
      <c r="BJ418" s="36"/>
    </row>
    <row r="419" ht="15">
      <c r="BJ419" s="36"/>
    </row>
    <row r="420" ht="15">
      <c r="BJ420" s="36"/>
    </row>
    <row r="421" ht="15">
      <c r="BJ421" s="36"/>
    </row>
    <row r="422" ht="15">
      <c r="BJ422" s="36"/>
    </row>
    <row r="423" ht="15">
      <c r="BJ423" s="36"/>
    </row>
    <row r="424" ht="15">
      <c r="BJ424" s="36"/>
    </row>
    <row r="425" ht="15">
      <c r="BJ425" s="36"/>
    </row>
    <row r="426" ht="15">
      <c r="BJ426" s="36"/>
    </row>
    <row r="427" ht="15">
      <c r="BJ427" s="36"/>
    </row>
    <row r="428" ht="15">
      <c r="BJ428" s="36"/>
    </row>
    <row r="429" ht="15">
      <c r="BJ429" s="36"/>
    </row>
    <row r="430" ht="15">
      <c r="BJ430" s="36"/>
    </row>
    <row r="431" ht="15">
      <c r="BJ431" s="36"/>
    </row>
    <row r="432" ht="15">
      <c r="BJ432" s="36"/>
    </row>
    <row r="433" ht="15">
      <c r="BJ433" s="36"/>
    </row>
    <row r="434" ht="15">
      <c r="BJ434" s="36"/>
    </row>
    <row r="435" ht="15">
      <c r="BJ435" s="36"/>
    </row>
    <row r="436" ht="15">
      <c r="BJ436" s="36"/>
    </row>
    <row r="437" ht="15">
      <c r="BJ437" s="36"/>
    </row>
    <row r="438" ht="15">
      <c r="BJ438" s="36"/>
    </row>
    <row r="439" ht="15">
      <c r="BJ439" s="36"/>
    </row>
    <row r="440" ht="15">
      <c r="BJ440" s="36"/>
    </row>
    <row r="441" ht="15">
      <c r="BJ441" s="36"/>
    </row>
    <row r="442" ht="15">
      <c r="BJ442" s="36"/>
    </row>
    <row r="443" ht="15">
      <c r="BJ443" s="36"/>
    </row>
    <row r="444" ht="15">
      <c r="BJ444" s="36"/>
    </row>
    <row r="445" ht="15">
      <c r="BJ445" s="36"/>
    </row>
    <row r="446" ht="15">
      <c r="BJ446" s="36"/>
    </row>
    <row r="447" ht="15">
      <c r="BJ447" s="36"/>
    </row>
    <row r="448" ht="15">
      <c r="BJ448" s="36"/>
    </row>
    <row r="449" ht="15">
      <c r="BJ449" s="36"/>
    </row>
    <row r="450" ht="15">
      <c r="BJ450" s="36"/>
    </row>
    <row r="451" ht="15">
      <c r="BJ451" s="36"/>
    </row>
    <row r="452" ht="15">
      <c r="BJ452" s="36"/>
    </row>
    <row r="453" ht="15">
      <c r="BJ453" s="36"/>
    </row>
    <row r="454" ht="15">
      <c r="BJ454" s="36"/>
    </row>
    <row r="455" ht="15">
      <c r="BJ455" s="36"/>
    </row>
    <row r="456" ht="15">
      <c r="BJ456" s="36"/>
    </row>
    <row r="457" ht="15">
      <c r="BJ457" s="36"/>
    </row>
    <row r="458" ht="15">
      <c r="BJ458" s="36"/>
    </row>
    <row r="459" ht="15">
      <c r="BJ459" s="36"/>
    </row>
    <row r="460" ht="15">
      <c r="BJ460" s="36"/>
    </row>
    <row r="461" ht="15">
      <c r="BJ461" s="36"/>
    </row>
    <row r="462" ht="15">
      <c r="BJ462" s="36"/>
    </row>
    <row r="463" ht="15">
      <c r="BJ463" s="36"/>
    </row>
    <row r="464" ht="15">
      <c r="BJ464" s="36"/>
    </row>
    <row r="465" ht="15">
      <c r="BJ465" s="36"/>
    </row>
    <row r="466" ht="15">
      <c r="BJ466" s="36"/>
    </row>
    <row r="467" ht="15">
      <c r="BJ467" s="36"/>
    </row>
    <row r="468" ht="15">
      <c r="BJ468" s="36"/>
    </row>
    <row r="469" ht="15">
      <c r="BJ469" s="36"/>
    </row>
    <row r="470" ht="15">
      <c r="BJ470" s="36"/>
    </row>
    <row r="471" ht="15">
      <c r="BJ471" s="36"/>
    </row>
    <row r="472" ht="15">
      <c r="BJ472" s="36"/>
    </row>
    <row r="473" ht="15">
      <c r="BJ473" s="36"/>
    </row>
    <row r="474" ht="15">
      <c r="BJ474" s="36"/>
    </row>
    <row r="475" ht="15">
      <c r="BJ475" s="36"/>
    </row>
    <row r="476" ht="15">
      <c r="BJ476" s="36"/>
    </row>
    <row r="477" ht="15">
      <c r="BJ477" s="36"/>
    </row>
    <row r="478" ht="15">
      <c r="BJ478" s="36"/>
    </row>
    <row r="479" ht="15">
      <c r="BJ479" s="36"/>
    </row>
    <row r="480" ht="15">
      <c r="BJ480" s="36"/>
    </row>
    <row r="481" ht="15">
      <c r="BJ481" s="36"/>
    </row>
    <row r="482" ht="15">
      <c r="BJ482" s="36"/>
    </row>
    <row r="483" ht="15">
      <c r="BJ483" s="36"/>
    </row>
    <row r="484" ht="15">
      <c r="BJ484" s="36"/>
    </row>
    <row r="485" ht="15">
      <c r="BJ485" s="36"/>
    </row>
    <row r="486" ht="15">
      <c r="BJ486" s="36"/>
    </row>
    <row r="487" ht="15">
      <c r="BJ487" s="36"/>
    </row>
    <row r="488" ht="15">
      <c r="BJ488" s="36"/>
    </row>
    <row r="489" ht="15">
      <c r="BJ489" s="36"/>
    </row>
    <row r="490" ht="15">
      <c r="BJ490" s="36"/>
    </row>
    <row r="491" ht="15">
      <c r="BJ491" s="36"/>
    </row>
    <row r="492" ht="15">
      <c r="BJ492" s="36"/>
    </row>
    <row r="493" ht="15">
      <c r="BJ493" s="36"/>
    </row>
    <row r="494" ht="15">
      <c r="BJ494" s="36"/>
    </row>
    <row r="495" ht="15">
      <c r="BJ495" s="36"/>
    </row>
    <row r="496" ht="15">
      <c r="BJ496" s="36"/>
    </row>
    <row r="497" ht="15">
      <c r="BJ497" s="36"/>
    </row>
    <row r="498" ht="15">
      <c r="BJ498" s="36"/>
    </row>
    <row r="499" ht="15">
      <c r="BJ499" s="36"/>
    </row>
    <row r="500" ht="15">
      <c r="BJ500" s="36"/>
    </row>
    <row r="501" ht="15">
      <c r="BJ501" s="36"/>
    </row>
    <row r="502" ht="15">
      <c r="BJ502" s="36"/>
    </row>
    <row r="503" ht="15">
      <c r="BJ503" s="36"/>
    </row>
    <row r="504" ht="15">
      <c r="BJ504" s="36"/>
    </row>
    <row r="505" ht="15">
      <c r="BJ505" s="36"/>
    </row>
    <row r="506" ht="15">
      <c r="BJ506" s="36"/>
    </row>
    <row r="507" ht="15">
      <c r="BJ507" s="36"/>
    </row>
    <row r="508" ht="15">
      <c r="BJ508" s="36"/>
    </row>
    <row r="509" ht="15">
      <c r="BJ509" s="36"/>
    </row>
    <row r="510" ht="15">
      <c r="BJ510" s="36"/>
    </row>
    <row r="511" ht="15">
      <c r="BJ511" s="36"/>
    </row>
    <row r="512" ht="15">
      <c r="BJ512" s="36"/>
    </row>
    <row r="513" ht="15">
      <c r="BJ513" s="36"/>
    </row>
    <row r="514" ht="15">
      <c r="BJ514" s="36"/>
    </row>
    <row r="515" ht="15">
      <c r="BJ515" s="36"/>
    </row>
    <row r="516" ht="15">
      <c r="BJ516" s="36"/>
    </row>
    <row r="517" ht="15">
      <c r="BJ517" s="36"/>
    </row>
    <row r="518" ht="15">
      <c r="BJ518" s="36"/>
    </row>
    <row r="519" ht="15">
      <c r="BJ519" s="36"/>
    </row>
    <row r="520" ht="15">
      <c r="BJ520" s="36"/>
    </row>
    <row r="521" ht="15">
      <c r="BJ521" s="36"/>
    </row>
    <row r="522" ht="15">
      <c r="BJ522" s="36"/>
    </row>
    <row r="523" ht="15">
      <c r="BJ523" s="36"/>
    </row>
    <row r="524" ht="15">
      <c r="BJ524" s="36"/>
    </row>
    <row r="525" ht="15">
      <c r="BJ525" s="36"/>
    </row>
    <row r="526" ht="15">
      <c r="BJ526" s="36"/>
    </row>
    <row r="527" ht="15">
      <c r="BJ527" s="36"/>
    </row>
    <row r="528" ht="15">
      <c r="BJ528" s="36"/>
    </row>
    <row r="529" ht="15">
      <c r="BJ529" s="36"/>
    </row>
    <row r="530" ht="15">
      <c r="BJ530" s="36"/>
    </row>
    <row r="531" ht="15">
      <c r="BJ531" s="36"/>
    </row>
    <row r="532" ht="15">
      <c r="BJ532" s="36"/>
    </row>
    <row r="533" ht="15">
      <c r="BJ533" s="36"/>
    </row>
    <row r="534" ht="15">
      <c r="BJ534" s="36"/>
    </row>
    <row r="535" ht="15">
      <c r="BJ535" s="36"/>
    </row>
    <row r="536" ht="15">
      <c r="BJ536" s="36"/>
    </row>
    <row r="537" ht="15">
      <c r="BJ537" s="36"/>
    </row>
    <row r="538" ht="15">
      <c r="BJ538" s="36"/>
    </row>
    <row r="539" ht="15">
      <c r="BJ539" s="36"/>
    </row>
    <row r="540" ht="15">
      <c r="BJ540" s="36"/>
    </row>
    <row r="541" ht="15">
      <c r="BJ541" s="36"/>
    </row>
    <row r="542" ht="15">
      <c r="BJ542" s="36"/>
    </row>
    <row r="543" ht="15">
      <c r="BJ543" s="36"/>
    </row>
    <row r="544" ht="15">
      <c r="BJ544" s="36"/>
    </row>
    <row r="545" ht="15">
      <c r="BJ545" s="36"/>
    </row>
    <row r="546" ht="15">
      <c r="BJ546" s="36"/>
    </row>
    <row r="547" ht="15">
      <c r="BJ547" s="36"/>
    </row>
    <row r="548" ht="15">
      <c r="BJ548" s="36"/>
    </row>
    <row r="549" ht="15">
      <c r="BJ549" s="36"/>
    </row>
    <row r="550" ht="15">
      <c r="BJ550" s="36"/>
    </row>
    <row r="551" ht="15">
      <c r="BJ551" s="36"/>
    </row>
    <row r="552" ht="15">
      <c r="BJ552" s="36"/>
    </row>
    <row r="553" ht="15">
      <c r="BJ553" s="36"/>
    </row>
    <row r="554" ht="15">
      <c r="BJ554" s="36"/>
    </row>
    <row r="555" ht="15">
      <c r="BJ555" s="36"/>
    </row>
    <row r="556" ht="15">
      <c r="BJ556" s="36"/>
    </row>
    <row r="557" ht="15">
      <c r="BJ557" s="36"/>
    </row>
    <row r="558" ht="15">
      <c r="BJ558" s="36"/>
    </row>
    <row r="559" ht="15">
      <c r="BJ559" s="36"/>
    </row>
    <row r="560" ht="15">
      <c r="BJ560" s="36"/>
    </row>
    <row r="561" ht="15">
      <c r="BJ561" s="36"/>
    </row>
    <row r="562" ht="15">
      <c r="BJ562" s="36"/>
    </row>
    <row r="563" ht="15">
      <c r="BJ563" s="36"/>
    </row>
    <row r="564" ht="15">
      <c r="BJ564" s="36"/>
    </row>
    <row r="565" ht="15">
      <c r="BJ565" s="36"/>
    </row>
    <row r="566" ht="15">
      <c r="BJ566" s="36"/>
    </row>
    <row r="567" ht="15">
      <c r="BJ567" s="36"/>
    </row>
    <row r="568" ht="15">
      <c r="BJ568" s="36"/>
    </row>
    <row r="569" ht="15">
      <c r="BJ569" s="36"/>
    </row>
    <row r="570" ht="15">
      <c r="BJ570" s="36"/>
    </row>
    <row r="571" ht="15">
      <c r="BJ571" s="36"/>
    </row>
    <row r="572" ht="15">
      <c r="BJ572" s="36"/>
    </row>
    <row r="573" ht="15">
      <c r="BJ573" s="36"/>
    </row>
    <row r="574" ht="15">
      <c r="BJ574" s="36"/>
    </row>
    <row r="575" ht="15">
      <c r="BJ575" s="36"/>
    </row>
    <row r="576" ht="15">
      <c r="BJ576" s="36"/>
    </row>
    <row r="577" ht="15">
      <c r="BJ577" s="36"/>
    </row>
    <row r="578" ht="15">
      <c r="BJ578" s="36"/>
    </row>
    <row r="579" ht="15">
      <c r="BJ579" s="36"/>
    </row>
    <row r="580" ht="15">
      <c r="BJ580" s="36"/>
    </row>
    <row r="581" ht="15">
      <c r="BJ581" s="36"/>
    </row>
    <row r="582" ht="15">
      <c r="BJ582" s="36"/>
    </row>
    <row r="583" ht="15">
      <c r="BJ583" s="36"/>
    </row>
    <row r="584" ht="15">
      <c r="BJ584" s="36"/>
    </row>
    <row r="585" ht="15">
      <c r="BJ585" s="36"/>
    </row>
    <row r="586" ht="15">
      <c r="BJ586" s="36"/>
    </row>
    <row r="587" ht="15">
      <c r="BJ587" s="36"/>
    </row>
    <row r="588" ht="15">
      <c r="BJ588" s="36"/>
    </row>
    <row r="589" ht="15">
      <c r="BJ589" s="36"/>
    </row>
    <row r="590" ht="15">
      <c r="BJ590" s="36"/>
    </row>
    <row r="591" ht="15">
      <c r="BJ591" s="36"/>
    </row>
    <row r="592" ht="15">
      <c r="BJ592" s="36"/>
    </row>
    <row r="593" ht="15">
      <c r="BJ593" s="36"/>
    </row>
    <row r="594" ht="15">
      <c r="BJ594" s="36"/>
    </row>
    <row r="595" ht="15">
      <c r="BJ595" s="36"/>
    </row>
    <row r="596" ht="15">
      <c r="BJ596" s="36"/>
    </row>
    <row r="597" ht="15">
      <c r="BJ597" s="36"/>
    </row>
    <row r="598" ht="15">
      <c r="BJ598" s="36"/>
    </row>
    <row r="599" ht="15">
      <c r="BJ599" s="36"/>
    </row>
    <row r="600" ht="15">
      <c r="BJ600" s="36"/>
    </row>
    <row r="601" ht="15">
      <c r="BJ601" s="36"/>
    </row>
    <row r="602" ht="15">
      <c r="BJ602" s="36"/>
    </row>
    <row r="603" ht="15">
      <c r="BJ603" s="36"/>
    </row>
    <row r="604" ht="15">
      <c r="BJ604" s="36"/>
    </row>
    <row r="605" ht="15">
      <c r="BJ605" s="36"/>
    </row>
    <row r="606" ht="15">
      <c r="BJ606" s="36"/>
    </row>
    <row r="607" ht="15">
      <c r="BJ607" s="36"/>
    </row>
    <row r="608" ht="15">
      <c r="BJ608" s="36"/>
    </row>
    <row r="609" ht="15">
      <c r="BJ609" s="36"/>
    </row>
    <row r="610" ht="15">
      <c r="BJ610" s="36"/>
    </row>
    <row r="611" ht="15">
      <c r="BJ611" s="36"/>
    </row>
    <row r="612" ht="15">
      <c r="BJ612" s="36"/>
    </row>
    <row r="613" ht="15">
      <c r="BJ613" s="36"/>
    </row>
    <row r="614" ht="15">
      <c r="BJ614" s="36"/>
    </row>
    <row r="615" ht="15">
      <c r="BJ615" s="36"/>
    </row>
    <row r="616" ht="15">
      <c r="BJ616" s="36"/>
    </row>
    <row r="617" ht="15">
      <c r="BJ617" s="36"/>
    </row>
    <row r="618" ht="15">
      <c r="BJ618" s="36"/>
    </row>
    <row r="619" ht="15">
      <c r="BJ619" s="36"/>
    </row>
    <row r="620" ht="15">
      <c r="BJ620" s="36"/>
    </row>
    <row r="621" ht="15">
      <c r="BJ621" s="36"/>
    </row>
    <row r="622" ht="15">
      <c r="BJ622" s="36"/>
    </row>
    <row r="623" ht="15">
      <c r="BJ623" s="36"/>
    </row>
    <row r="624" ht="15">
      <c r="BJ624" s="36"/>
    </row>
    <row r="625" ht="15">
      <c r="BJ625" s="36"/>
    </row>
    <row r="626" ht="15">
      <c r="BJ626" s="36"/>
    </row>
    <row r="627" ht="15">
      <c r="BJ627" s="36"/>
    </row>
    <row r="628" ht="15">
      <c r="BJ628" s="36"/>
    </row>
    <row r="629" ht="15">
      <c r="BJ629" s="36"/>
    </row>
    <row r="630" ht="15">
      <c r="BJ630" s="36"/>
    </row>
    <row r="631" ht="15">
      <c r="BJ631" s="36"/>
    </row>
    <row r="632" ht="15">
      <c r="BJ632" s="36"/>
    </row>
    <row r="633" ht="15">
      <c r="BJ633" s="36"/>
    </row>
    <row r="634" ht="15">
      <c r="BJ634" s="36"/>
    </row>
    <row r="635" ht="15">
      <c r="BJ635" s="36"/>
    </row>
    <row r="636" ht="15">
      <c r="BJ636" s="36"/>
    </row>
    <row r="637" ht="15">
      <c r="BJ637" s="36"/>
    </row>
    <row r="638" ht="15">
      <c r="BJ638" s="36"/>
    </row>
    <row r="639" ht="15">
      <c r="BJ639" s="36"/>
    </row>
    <row r="640" ht="15">
      <c r="BJ640" s="36"/>
    </row>
    <row r="641" ht="15">
      <c r="BJ641" s="36"/>
    </row>
    <row r="642" ht="15">
      <c r="BJ642" s="36"/>
    </row>
    <row r="643" ht="15">
      <c r="BJ643" s="36"/>
    </row>
    <row r="644" ht="15">
      <c r="BJ644" s="36"/>
    </row>
    <row r="645" ht="15">
      <c r="BJ645" s="36"/>
    </row>
    <row r="646" ht="15">
      <c r="BJ646" s="36"/>
    </row>
    <row r="647" ht="15">
      <c r="BJ647" s="36"/>
    </row>
    <row r="648" ht="15">
      <c r="BJ648" s="36"/>
    </row>
    <row r="649" ht="15">
      <c r="BJ649" s="36"/>
    </row>
    <row r="650" ht="15">
      <c r="BJ650" s="36"/>
    </row>
    <row r="651" ht="15">
      <c r="BJ651" s="36"/>
    </row>
    <row r="652" ht="15">
      <c r="BJ652" s="36"/>
    </row>
    <row r="653" ht="15">
      <c r="BJ653" s="36"/>
    </row>
    <row r="654" ht="15">
      <c r="BJ654" s="36"/>
    </row>
    <row r="655" ht="15">
      <c r="BJ655" s="36"/>
    </row>
    <row r="656" ht="15">
      <c r="BJ656" s="36"/>
    </row>
    <row r="657" ht="15">
      <c r="BJ657" s="36"/>
    </row>
    <row r="658" ht="15">
      <c r="BJ658" s="36"/>
    </row>
    <row r="659" ht="15">
      <c r="BJ659" s="36"/>
    </row>
    <row r="660" ht="15">
      <c r="BJ660" s="36"/>
    </row>
    <row r="661" ht="15">
      <c r="BJ661" s="36"/>
    </row>
    <row r="662" ht="15">
      <c r="BJ662" s="36"/>
    </row>
    <row r="663" ht="15">
      <c r="BJ663" s="36"/>
    </row>
    <row r="664" ht="15">
      <c r="BJ664" s="36"/>
    </row>
    <row r="665" ht="15">
      <c r="BJ665" s="36"/>
    </row>
    <row r="666" ht="15">
      <c r="BJ666" s="36"/>
    </row>
    <row r="667" ht="15">
      <c r="BJ667" s="36"/>
    </row>
    <row r="668" ht="15">
      <c r="BJ668" s="36"/>
    </row>
    <row r="669" ht="15">
      <c r="BJ669" s="36"/>
    </row>
    <row r="670" ht="15">
      <c r="BJ670" s="36"/>
    </row>
    <row r="671" ht="15">
      <c r="BJ671" s="36"/>
    </row>
    <row r="672" ht="15">
      <c r="BJ672" s="36"/>
    </row>
    <row r="673" ht="15">
      <c r="BJ673" s="36"/>
    </row>
    <row r="674" ht="15">
      <c r="BJ674" s="36"/>
    </row>
    <row r="675" ht="15">
      <c r="BJ675" s="36"/>
    </row>
    <row r="676" ht="15">
      <c r="BJ676" s="36"/>
    </row>
    <row r="677" ht="15">
      <c r="BJ677" s="36"/>
    </row>
    <row r="678" ht="15">
      <c r="BJ678" s="36"/>
    </row>
    <row r="679" ht="15">
      <c r="BJ679" s="36"/>
    </row>
    <row r="680" ht="15">
      <c r="BJ680" s="36"/>
    </row>
    <row r="681" ht="15">
      <c r="BJ681" s="36"/>
    </row>
    <row r="682" ht="15">
      <c r="BJ682" s="36"/>
    </row>
    <row r="683" ht="15">
      <c r="BJ683" s="36"/>
    </row>
    <row r="684" ht="15">
      <c r="BJ684" s="36"/>
    </row>
    <row r="685" ht="15">
      <c r="BJ685" s="36"/>
    </row>
    <row r="686" ht="15">
      <c r="BJ686" s="36"/>
    </row>
    <row r="687" ht="15">
      <c r="BJ687" s="36"/>
    </row>
    <row r="688" ht="15">
      <c r="BJ688" s="36"/>
    </row>
    <row r="689" ht="15">
      <c r="BJ689" s="36"/>
    </row>
    <row r="690" ht="15">
      <c r="BJ690" s="36"/>
    </row>
    <row r="691" ht="15">
      <c r="BJ691" s="36"/>
    </row>
    <row r="692" ht="15">
      <c r="BJ692" s="36"/>
    </row>
    <row r="693" ht="15">
      <c r="BJ693" s="36"/>
    </row>
    <row r="694" ht="15">
      <c r="BJ694" s="36"/>
    </row>
    <row r="695" ht="15">
      <c r="BJ695" s="36"/>
    </row>
    <row r="696" ht="15">
      <c r="BJ696" s="36"/>
    </row>
    <row r="697" ht="15">
      <c r="BJ697" s="36"/>
    </row>
    <row r="698" ht="15">
      <c r="BJ698" s="36"/>
    </row>
    <row r="699" ht="15">
      <c r="BJ699" s="36"/>
    </row>
    <row r="700" ht="15">
      <c r="BJ700" s="36"/>
    </row>
    <row r="701" ht="15">
      <c r="BJ701" s="36"/>
    </row>
    <row r="702" ht="15">
      <c r="BJ702" s="36"/>
    </row>
    <row r="703" ht="15">
      <c r="BJ703" s="36"/>
    </row>
    <row r="704" ht="15">
      <c r="BJ704" s="36"/>
    </row>
    <row r="705" ht="15">
      <c r="BJ705" s="36"/>
    </row>
    <row r="706" ht="15">
      <c r="BJ706" s="36"/>
    </row>
    <row r="707" ht="15">
      <c r="BJ707" s="36"/>
    </row>
    <row r="708" ht="15">
      <c r="BJ708" s="36"/>
    </row>
    <row r="709" ht="15">
      <c r="BJ709" s="36"/>
    </row>
    <row r="710" ht="15">
      <c r="BJ710" s="36"/>
    </row>
    <row r="711" ht="15">
      <c r="BJ711" s="36"/>
    </row>
    <row r="712" ht="15">
      <c r="BJ712" s="36"/>
    </row>
    <row r="713" ht="15">
      <c r="BJ713" s="36"/>
    </row>
    <row r="714" ht="15">
      <c r="BJ714" s="36"/>
    </row>
    <row r="715" ht="15">
      <c r="BJ715" s="36"/>
    </row>
    <row r="716" ht="15">
      <c r="BJ716" s="36"/>
    </row>
    <row r="717" ht="15">
      <c r="BJ717" s="36"/>
    </row>
    <row r="718" ht="15">
      <c r="BJ718" s="36"/>
    </row>
    <row r="719" ht="15">
      <c r="BJ719" s="36"/>
    </row>
    <row r="720" ht="15">
      <c r="BJ720" s="36"/>
    </row>
    <row r="721" ht="15">
      <c r="BJ721" s="36"/>
    </row>
    <row r="722" ht="15">
      <c r="BJ722" s="36"/>
    </row>
    <row r="723" ht="15">
      <c r="BJ723" s="36"/>
    </row>
    <row r="724" ht="15">
      <c r="BJ724" s="36"/>
    </row>
    <row r="725" ht="15">
      <c r="BJ725" s="36"/>
    </row>
    <row r="726" ht="15">
      <c r="BJ726" s="36"/>
    </row>
    <row r="727" ht="15">
      <c r="BJ727" s="36"/>
    </row>
    <row r="728" ht="15">
      <c r="BJ728" s="36"/>
    </row>
    <row r="729" ht="15">
      <c r="BJ729" s="36"/>
    </row>
    <row r="730" ht="15">
      <c r="BJ730" s="36"/>
    </row>
    <row r="731" ht="15">
      <c r="BJ731" s="36"/>
    </row>
    <row r="732" ht="15">
      <c r="BJ732" s="36"/>
    </row>
    <row r="733" ht="15">
      <c r="BJ733" s="36"/>
    </row>
    <row r="734" ht="15">
      <c r="BJ734" s="36"/>
    </row>
    <row r="735" ht="15">
      <c r="BJ735" s="36"/>
    </row>
    <row r="736" ht="15">
      <c r="BJ736" s="36"/>
    </row>
    <row r="737" ht="15">
      <c r="BJ737" s="36"/>
    </row>
    <row r="738" ht="15">
      <c r="BJ738" s="36"/>
    </row>
    <row r="739" ht="15">
      <c r="BJ739" s="36"/>
    </row>
    <row r="740" ht="15">
      <c r="BJ740" s="36"/>
    </row>
    <row r="741" ht="15">
      <c r="BJ741" s="36"/>
    </row>
    <row r="742" ht="15">
      <c r="BJ742" s="36"/>
    </row>
    <row r="743" ht="15">
      <c r="BJ743" s="36"/>
    </row>
    <row r="744" ht="15">
      <c r="BJ744" s="36"/>
    </row>
    <row r="745" ht="15">
      <c r="BJ745" s="36"/>
    </row>
    <row r="746" ht="15">
      <c r="BJ746" s="36"/>
    </row>
    <row r="747" ht="15">
      <c r="BJ747" s="36"/>
    </row>
    <row r="748" ht="15">
      <c r="BJ748" s="36"/>
    </row>
    <row r="749" ht="15">
      <c r="BJ749" s="36"/>
    </row>
    <row r="750" ht="15">
      <c r="BJ750" s="36"/>
    </row>
    <row r="751" ht="15">
      <c r="BJ751" s="36"/>
    </row>
    <row r="752" ht="15">
      <c r="BJ752" s="36"/>
    </row>
    <row r="753" ht="15">
      <c r="BJ753" s="36"/>
    </row>
    <row r="754" ht="15">
      <c r="BJ754" s="36"/>
    </row>
    <row r="755" ht="15">
      <c r="BJ755" s="36"/>
    </row>
    <row r="756" ht="15">
      <c r="BJ756" s="36"/>
    </row>
    <row r="757" ht="15">
      <c r="BJ757" s="36"/>
    </row>
    <row r="758" ht="15">
      <c r="BJ758" s="36"/>
    </row>
    <row r="759" ht="15">
      <c r="BJ759" s="36"/>
    </row>
    <row r="760" ht="15">
      <c r="BJ760" s="36"/>
    </row>
    <row r="761" ht="15">
      <c r="BJ761" s="36"/>
    </row>
    <row r="762" ht="15">
      <c r="BJ762" s="36"/>
    </row>
    <row r="763" ht="15">
      <c r="BJ763" s="36"/>
    </row>
    <row r="764" ht="15">
      <c r="BJ764" s="36"/>
    </row>
    <row r="765" ht="15">
      <c r="BJ765" s="36"/>
    </row>
    <row r="766" ht="15">
      <c r="BJ766" s="36"/>
    </row>
    <row r="767" ht="15">
      <c r="BJ767" s="36"/>
    </row>
    <row r="768" ht="15">
      <c r="BJ768" s="36"/>
    </row>
    <row r="769" ht="15">
      <c r="BJ769" s="36"/>
    </row>
    <row r="770" ht="15">
      <c r="BJ770" s="36"/>
    </row>
    <row r="771" ht="15">
      <c r="BJ771" s="36"/>
    </row>
    <row r="772" ht="15">
      <c r="BJ772" s="36"/>
    </row>
    <row r="773" ht="15">
      <c r="BJ773" s="36"/>
    </row>
    <row r="774" ht="15">
      <c r="BJ774" s="36"/>
    </row>
    <row r="775" ht="15">
      <c r="BJ775" s="36"/>
    </row>
    <row r="776" ht="15">
      <c r="BJ776" s="36"/>
    </row>
    <row r="777" ht="15">
      <c r="BJ777" s="36"/>
    </row>
    <row r="778" ht="15">
      <c r="BJ778" s="36"/>
    </row>
    <row r="779" ht="15">
      <c r="BJ779" s="36"/>
    </row>
    <row r="780" ht="15">
      <c r="BJ780" s="36"/>
    </row>
    <row r="781" ht="15">
      <c r="BJ781" s="36"/>
    </row>
    <row r="782" ht="15">
      <c r="BJ782" s="36"/>
    </row>
    <row r="783" ht="15">
      <c r="BJ783" s="36"/>
    </row>
    <row r="784" ht="15">
      <c r="BJ784" s="36"/>
    </row>
    <row r="785" ht="15">
      <c r="BJ785" s="36"/>
    </row>
    <row r="786" ht="15">
      <c r="BJ786" s="36"/>
    </row>
    <row r="787" ht="15">
      <c r="BJ787" s="36"/>
    </row>
    <row r="788" ht="15">
      <c r="BJ788" s="36"/>
    </row>
    <row r="789" ht="15">
      <c r="BJ789" s="36"/>
    </row>
    <row r="790" ht="15">
      <c r="BJ790" s="36"/>
    </row>
    <row r="791" ht="15">
      <c r="BJ791" s="36"/>
    </row>
    <row r="792" ht="15">
      <c r="BJ792" s="36"/>
    </row>
    <row r="793" ht="15">
      <c r="BJ793" s="36"/>
    </row>
    <row r="794" ht="15">
      <c r="BJ794" s="36"/>
    </row>
    <row r="795" ht="15">
      <c r="BJ795" s="36"/>
    </row>
    <row r="796" ht="15">
      <c r="BJ796" s="36"/>
    </row>
    <row r="797" ht="15">
      <c r="BJ797" s="36"/>
    </row>
    <row r="798" ht="15">
      <c r="BJ798" s="36"/>
    </row>
    <row r="799" ht="15">
      <c r="BJ799" s="36"/>
    </row>
    <row r="800" ht="15">
      <c r="BJ800" s="36"/>
    </row>
    <row r="801" ht="15">
      <c r="BJ801" s="36"/>
    </row>
    <row r="802" ht="15">
      <c r="BJ802" s="36"/>
    </row>
    <row r="803" ht="15">
      <c r="BJ803" s="36"/>
    </row>
    <row r="804" ht="15">
      <c r="BJ804" s="36"/>
    </row>
    <row r="805" ht="15">
      <c r="BJ805" s="36"/>
    </row>
    <row r="806" ht="15">
      <c r="BJ806" s="36"/>
    </row>
    <row r="807" ht="15">
      <c r="BJ807" s="36"/>
    </row>
    <row r="808" ht="15">
      <c r="BJ808" s="36"/>
    </row>
    <row r="809" ht="15">
      <c r="BJ809" s="36"/>
    </row>
    <row r="810" ht="15">
      <c r="BJ810" s="36"/>
    </row>
    <row r="811" ht="15">
      <c r="BJ811" s="36"/>
    </row>
    <row r="812" ht="15">
      <c r="BJ812" s="36"/>
    </row>
    <row r="813" ht="15">
      <c r="BJ813" s="36"/>
    </row>
    <row r="814" ht="15">
      <c r="BJ814" s="36"/>
    </row>
    <row r="815" ht="15">
      <c r="BJ815" s="36"/>
    </row>
    <row r="816" ht="15">
      <c r="BJ816" s="36"/>
    </row>
    <row r="817" ht="15">
      <c r="BJ817" s="36"/>
    </row>
    <row r="818" ht="15">
      <c r="BJ818" s="36"/>
    </row>
    <row r="819" ht="15">
      <c r="BJ819" s="36"/>
    </row>
    <row r="820" ht="15">
      <c r="BJ820" s="36"/>
    </row>
    <row r="821" ht="15">
      <c r="BJ821" s="36"/>
    </row>
    <row r="822" ht="15">
      <c r="BJ822" s="36"/>
    </row>
    <row r="823" ht="15">
      <c r="BJ823" s="36"/>
    </row>
    <row r="824" ht="15">
      <c r="BJ824" s="36"/>
    </row>
    <row r="825" ht="15">
      <c r="BJ825" s="36"/>
    </row>
    <row r="826" ht="15">
      <c r="BJ826" s="36"/>
    </row>
    <row r="827" ht="15">
      <c r="BJ827" s="36"/>
    </row>
    <row r="828" ht="15">
      <c r="BJ828" s="36"/>
    </row>
    <row r="829" ht="15">
      <c r="BJ829" s="36"/>
    </row>
    <row r="830" ht="15">
      <c r="BJ830" s="36"/>
    </row>
    <row r="831" ht="15">
      <c r="BJ831" s="36"/>
    </row>
    <row r="832" ht="15">
      <c r="BJ832" s="36"/>
    </row>
    <row r="833" ht="15">
      <c r="BJ833" s="36"/>
    </row>
    <row r="834" ht="15">
      <c r="BJ834" s="36"/>
    </row>
    <row r="835" ht="15">
      <c r="BJ835" s="36"/>
    </row>
    <row r="836" ht="15">
      <c r="BJ836" s="36"/>
    </row>
    <row r="837" ht="15">
      <c r="BJ837" s="36"/>
    </row>
    <row r="838" ht="15">
      <c r="BJ838" s="36"/>
    </row>
    <row r="839" ht="15">
      <c r="BJ839" s="36"/>
    </row>
    <row r="840" ht="15">
      <c r="BJ840" s="36"/>
    </row>
    <row r="841" ht="15">
      <c r="BJ841" s="36"/>
    </row>
    <row r="842" ht="15">
      <c r="BJ842" s="36"/>
    </row>
    <row r="843" ht="15">
      <c r="BJ843" s="36"/>
    </row>
    <row r="844" ht="15">
      <c r="BJ844" s="36"/>
    </row>
    <row r="845" ht="15">
      <c r="BJ845" s="36"/>
    </row>
    <row r="846" ht="15">
      <c r="BJ846" s="36"/>
    </row>
    <row r="847" ht="15">
      <c r="BJ847" s="36"/>
    </row>
    <row r="848" ht="15">
      <c r="BJ848" s="36"/>
    </row>
    <row r="849" ht="15">
      <c r="BJ849" s="36"/>
    </row>
    <row r="850" ht="15">
      <c r="BJ850" s="36"/>
    </row>
    <row r="851" ht="15">
      <c r="BJ851" s="36"/>
    </row>
    <row r="852" ht="15">
      <c r="BJ852" s="36"/>
    </row>
    <row r="853" ht="15">
      <c r="BJ853" s="36"/>
    </row>
    <row r="854" ht="15">
      <c r="BJ854" s="36"/>
    </row>
    <row r="855" ht="15">
      <c r="BJ855" s="36"/>
    </row>
    <row r="856" ht="15">
      <c r="BJ856" s="36"/>
    </row>
    <row r="857" ht="15">
      <c r="BJ857" s="36"/>
    </row>
    <row r="858" ht="15">
      <c r="BJ858" s="36"/>
    </row>
    <row r="859" ht="15">
      <c r="BJ859" s="36"/>
    </row>
    <row r="860" ht="15">
      <c r="BJ860" s="36"/>
    </row>
    <row r="861" ht="15">
      <c r="BJ861" s="36"/>
    </row>
    <row r="862" ht="15">
      <c r="BJ862" s="36"/>
    </row>
    <row r="863" ht="15">
      <c r="BJ863" s="36"/>
    </row>
    <row r="864" ht="15">
      <c r="BJ864" s="36"/>
    </row>
    <row r="865" ht="15">
      <c r="BJ865" s="36"/>
    </row>
    <row r="866" ht="15">
      <c r="BJ866" s="36"/>
    </row>
    <row r="867" ht="15">
      <c r="BJ867" s="36"/>
    </row>
    <row r="868" ht="15">
      <c r="BJ868" s="36"/>
    </row>
    <row r="869" ht="15">
      <c r="BJ869" s="36"/>
    </row>
    <row r="870" ht="15">
      <c r="BJ870" s="36"/>
    </row>
    <row r="871" ht="15">
      <c r="BJ871" s="36"/>
    </row>
    <row r="872" ht="15">
      <c r="BJ872" s="36"/>
    </row>
    <row r="873" ht="15">
      <c r="BJ873" s="36"/>
    </row>
    <row r="874" ht="15">
      <c r="BJ874" s="36"/>
    </row>
    <row r="875" ht="15">
      <c r="BJ875" s="36"/>
    </row>
    <row r="876" ht="15">
      <c r="BJ876" s="36"/>
    </row>
    <row r="877" ht="15">
      <c r="BJ877" s="36"/>
    </row>
    <row r="878" ht="15">
      <c r="BJ878" s="36"/>
    </row>
    <row r="879" ht="15">
      <c r="BJ879" s="36"/>
    </row>
    <row r="880" ht="15">
      <c r="BJ880" s="36"/>
    </row>
    <row r="881" ht="15">
      <c r="BJ881" s="36"/>
    </row>
    <row r="882" ht="15">
      <c r="BJ882" s="36"/>
    </row>
    <row r="883" ht="15">
      <c r="BJ883" s="36"/>
    </row>
    <row r="884" ht="15">
      <c r="BJ884" s="36"/>
    </row>
    <row r="885" ht="15">
      <c r="BJ885" s="36"/>
    </row>
    <row r="886" ht="15">
      <c r="BJ886" s="36"/>
    </row>
    <row r="887" ht="15">
      <c r="BJ887" s="36"/>
    </row>
    <row r="888" ht="15">
      <c r="BJ888" s="36"/>
    </row>
    <row r="889" ht="15">
      <c r="BJ889" s="36"/>
    </row>
    <row r="890" ht="15">
      <c r="BJ890" s="36"/>
    </row>
    <row r="891" ht="15">
      <c r="BJ891" s="36"/>
    </row>
    <row r="892" ht="15">
      <c r="BJ892" s="36"/>
    </row>
    <row r="893" ht="15">
      <c r="BJ893" s="36"/>
    </row>
    <row r="894" ht="15">
      <c r="BJ894" s="36"/>
    </row>
    <row r="895" ht="15">
      <c r="BJ895" s="36"/>
    </row>
    <row r="896" ht="15">
      <c r="BJ896" s="36"/>
    </row>
    <row r="897" ht="15">
      <c r="BJ897" s="36"/>
    </row>
    <row r="898" ht="15">
      <c r="BJ898" s="36"/>
    </row>
    <row r="899" ht="15">
      <c r="BJ899" s="36"/>
    </row>
    <row r="900" ht="15">
      <c r="BJ900" s="36"/>
    </row>
    <row r="901" ht="15">
      <c r="BJ901" s="36"/>
    </row>
    <row r="902" ht="15">
      <c r="BJ902" s="36"/>
    </row>
    <row r="903" ht="15">
      <c r="BJ903" s="36"/>
    </row>
    <row r="904" ht="15">
      <c r="BJ904" s="36"/>
    </row>
    <row r="905" ht="15">
      <c r="BJ905" s="36"/>
    </row>
    <row r="906" ht="15">
      <c r="BJ906" s="36"/>
    </row>
    <row r="907" ht="15">
      <c r="BJ907" s="36"/>
    </row>
    <row r="908" ht="15">
      <c r="BJ908" s="36"/>
    </row>
    <row r="909" ht="15">
      <c r="BJ909" s="36"/>
    </row>
    <row r="910" ht="15">
      <c r="BJ910" s="36"/>
    </row>
    <row r="911" ht="15">
      <c r="BJ911" s="36"/>
    </row>
    <row r="912" ht="15">
      <c r="BJ912" s="36"/>
    </row>
    <row r="913" ht="15">
      <c r="BJ913" s="36"/>
    </row>
    <row r="914" ht="15">
      <c r="BJ914" s="36"/>
    </row>
    <row r="915" ht="15">
      <c r="BJ915" s="36"/>
    </row>
    <row r="916" ht="15">
      <c r="BJ916" s="36"/>
    </row>
    <row r="917" ht="15">
      <c r="BJ917" s="36"/>
    </row>
    <row r="918" ht="15">
      <c r="BJ918" s="36"/>
    </row>
    <row r="919" ht="15">
      <c r="BJ919" s="36"/>
    </row>
    <row r="920" ht="15">
      <c r="BJ920" s="36"/>
    </row>
    <row r="921" ht="15">
      <c r="BJ921" s="36"/>
    </row>
    <row r="922" ht="15">
      <c r="BJ922" s="36"/>
    </row>
    <row r="923" ht="15">
      <c r="BJ923" s="36"/>
    </row>
    <row r="924" ht="15">
      <c r="BJ924" s="36"/>
    </row>
    <row r="925" ht="15">
      <c r="BJ925" s="36"/>
    </row>
    <row r="926" ht="15">
      <c r="BJ926" s="36"/>
    </row>
    <row r="927" ht="15">
      <c r="BJ927" s="36"/>
    </row>
    <row r="928" ht="15">
      <c r="BJ928" s="36"/>
    </row>
    <row r="929" ht="15">
      <c r="BJ929" s="36"/>
    </row>
    <row r="930" ht="15">
      <c r="BJ930" s="36"/>
    </row>
    <row r="931" ht="15">
      <c r="BJ931" s="36"/>
    </row>
    <row r="932" ht="15">
      <c r="BJ932" s="36"/>
    </row>
    <row r="933" ht="15">
      <c r="BJ933" s="36"/>
    </row>
    <row r="934" ht="15">
      <c r="BJ934" s="36"/>
    </row>
    <row r="935" ht="15">
      <c r="BJ935" s="36"/>
    </row>
    <row r="936" ht="15">
      <c r="BJ936" s="36"/>
    </row>
    <row r="937" ht="15">
      <c r="BJ937" s="36"/>
    </row>
    <row r="938" ht="15">
      <c r="BJ938" s="36"/>
    </row>
    <row r="939" ht="15">
      <c r="BJ939" s="36"/>
    </row>
    <row r="940" ht="15">
      <c r="BJ940" s="36"/>
    </row>
    <row r="941" ht="15">
      <c r="BJ941" s="36"/>
    </row>
    <row r="942" ht="15">
      <c r="BJ942" s="36"/>
    </row>
    <row r="943" ht="15">
      <c r="BJ943" s="36"/>
    </row>
    <row r="944" ht="15">
      <c r="BJ944" s="36"/>
    </row>
    <row r="945" ht="15">
      <c r="BJ945" s="36"/>
    </row>
    <row r="946" ht="15">
      <c r="BJ946" s="36"/>
    </row>
    <row r="947" ht="15">
      <c r="BJ947" s="36"/>
    </row>
    <row r="948" ht="15">
      <c r="BJ948" s="36"/>
    </row>
    <row r="949" ht="15">
      <c r="BJ949" s="36"/>
    </row>
    <row r="950" ht="15">
      <c r="BJ950" s="36"/>
    </row>
    <row r="951" ht="15">
      <c r="BJ951" s="36"/>
    </row>
    <row r="952" ht="15">
      <c r="BJ952" s="36"/>
    </row>
    <row r="953" ht="15">
      <c r="BJ953" s="36"/>
    </row>
    <row r="954" ht="15">
      <c r="BJ954" s="36"/>
    </row>
    <row r="955" ht="15">
      <c r="BJ955" s="36"/>
    </row>
    <row r="956" ht="15">
      <c r="BJ956" s="36"/>
    </row>
    <row r="957" ht="15">
      <c r="BJ957" s="36"/>
    </row>
    <row r="958" ht="15">
      <c r="BJ958" s="36"/>
    </row>
    <row r="959" ht="15">
      <c r="BJ959" s="36"/>
    </row>
    <row r="960" ht="15">
      <c r="BJ960" s="36"/>
    </row>
    <row r="961" ht="15">
      <c r="BJ961" s="36"/>
    </row>
    <row r="962" ht="15">
      <c r="BJ962" s="36"/>
    </row>
    <row r="963" ht="15">
      <c r="BJ963" s="36"/>
    </row>
    <row r="964" ht="15">
      <c r="BJ964" s="36"/>
    </row>
    <row r="965" ht="15">
      <c r="BJ965" s="36"/>
    </row>
    <row r="966" ht="15">
      <c r="BJ966" s="36"/>
    </row>
    <row r="967" ht="15">
      <c r="BJ967" s="36"/>
    </row>
    <row r="968" ht="15">
      <c r="BJ968" s="36"/>
    </row>
    <row r="969" ht="15">
      <c r="BJ969" s="36"/>
    </row>
    <row r="970" ht="15">
      <c r="BJ970" s="36"/>
    </row>
    <row r="971" ht="15">
      <c r="BJ971" s="36"/>
    </row>
    <row r="972" ht="15">
      <c r="BJ972" s="36"/>
    </row>
    <row r="973" ht="15">
      <c r="BJ973" s="36"/>
    </row>
    <row r="974" ht="15">
      <c r="BJ974" s="36"/>
    </row>
    <row r="975" ht="15">
      <c r="BJ975" s="36"/>
    </row>
    <row r="976" ht="15">
      <c r="BJ976" s="36"/>
    </row>
    <row r="977" ht="15">
      <c r="BJ977" s="36"/>
    </row>
    <row r="978" ht="15">
      <c r="BJ978" s="36"/>
    </row>
    <row r="979" ht="15">
      <c r="BJ979" s="36"/>
    </row>
    <row r="980" ht="15">
      <c r="BJ980" s="36"/>
    </row>
    <row r="981" ht="15">
      <c r="BJ981" s="36"/>
    </row>
    <row r="982" ht="15">
      <c r="BJ982" s="36"/>
    </row>
    <row r="983" ht="15">
      <c r="BJ983" s="36"/>
    </row>
    <row r="984" ht="15">
      <c r="BJ984" s="36"/>
    </row>
    <row r="985" ht="15">
      <c r="BJ985" s="36"/>
    </row>
    <row r="986" ht="15">
      <c r="BJ986" s="36"/>
    </row>
    <row r="987" ht="15">
      <c r="BJ987" s="36"/>
    </row>
    <row r="988" ht="15">
      <c r="BJ988" s="36"/>
    </row>
    <row r="989" ht="15">
      <c r="BJ989" s="36"/>
    </row>
    <row r="990" ht="15">
      <c r="BJ990" s="36"/>
    </row>
    <row r="991" ht="15">
      <c r="BJ991" s="36"/>
    </row>
    <row r="992" ht="15">
      <c r="BJ992" s="36"/>
    </row>
    <row r="993" ht="15">
      <c r="BJ993" s="36"/>
    </row>
    <row r="994" ht="15">
      <c r="BJ994" s="36"/>
    </row>
    <row r="995" ht="15">
      <c r="BJ995" s="36"/>
    </row>
    <row r="996" ht="15">
      <c r="BJ996" s="36"/>
    </row>
    <row r="997" ht="15">
      <c r="BJ997" s="36"/>
    </row>
    <row r="998" ht="15">
      <c r="BJ998" s="36"/>
    </row>
    <row r="999" ht="15">
      <c r="BJ999" s="36"/>
    </row>
    <row r="1000" ht="15">
      <c r="BJ1000" s="36"/>
    </row>
    <row r="1001" ht="15">
      <c r="BJ1001" s="36"/>
    </row>
    <row r="1002" ht="15">
      <c r="BJ1002" s="36"/>
    </row>
    <row r="1003" ht="15">
      <c r="BJ1003" s="36"/>
    </row>
    <row r="1004" ht="15">
      <c r="BJ1004" s="36"/>
    </row>
    <row r="1005" ht="15">
      <c r="BJ1005" s="36"/>
    </row>
    <row r="1006" ht="15">
      <c r="BJ1006" s="36"/>
    </row>
    <row r="1007" ht="15">
      <c r="BJ1007" s="36"/>
    </row>
    <row r="1008" ht="15">
      <c r="BJ1008" s="36"/>
    </row>
    <row r="1009" ht="15">
      <c r="BJ1009" s="36"/>
    </row>
    <row r="1010" ht="15">
      <c r="BJ1010" s="36"/>
    </row>
    <row r="1011" ht="15">
      <c r="BJ1011" s="36"/>
    </row>
    <row r="1012" ht="15">
      <c r="BJ1012" s="36"/>
    </row>
    <row r="1013" ht="15">
      <c r="BJ1013" s="36"/>
    </row>
    <row r="1014" ht="15">
      <c r="BJ1014" s="36"/>
    </row>
    <row r="1015" ht="15">
      <c r="BJ1015" s="36"/>
    </row>
    <row r="1016" ht="15">
      <c r="BJ1016" s="36"/>
    </row>
    <row r="1017" ht="15">
      <c r="BJ1017" s="36"/>
    </row>
    <row r="1018" ht="15">
      <c r="BJ1018" s="36"/>
    </row>
    <row r="1019" ht="15">
      <c r="BJ1019" s="36"/>
    </row>
    <row r="1020" ht="15">
      <c r="BJ1020" s="36"/>
    </row>
    <row r="1021" ht="15">
      <c r="BJ1021" s="36"/>
    </row>
    <row r="1022" ht="15">
      <c r="BJ1022" s="36"/>
    </row>
    <row r="1023" ht="15">
      <c r="BJ1023" s="36"/>
    </row>
    <row r="1024" ht="15">
      <c r="BJ1024" s="36"/>
    </row>
    <row r="1025" ht="15">
      <c r="BJ1025" s="36"/>
    </row>
    <row r="1026" ht="15">
      <c r="BJ1026" s="36"/>
    </row>
    <row r="1027" ht="15">
      <c r="BJ1027" s="36"/>
    </row>
    <row r="1028" ht="15">
      <c r="BJ1028" s="36"/>
    </row>
    <row r="1029" ht="15">
      <c r="BJ1029" s="36"/>
    </row>
    <row r="1030" ht="15">
      <c r="BJ1030" s="36"/>
    </row>
    <row r="1031" ht="15">
      <c r="BJ1031" s="36"/>
    </row>
    <row r="1032" ht="15">
      <c r="BJ1032" s="36"/>
    </row>
    <row r="1033" ht="15">
      <c r="BJ1033" s="36"/>
    </row>
    <row r="1034" ht="15">
      <c r="BJ1034" s="36"/>
    </row>
    <row r="1035" ht="15">
      <c r="BJ1035" s="36"/>
    </row>
    <row r="1036" ht="15">
      <c r="BJ1036" s="36"/>
    </row>
    <row r="1037" ht="15">
      <c r="BJ1037" s="36"/>
    </row>
    <row r="1038" ht="15">
      <c r="BJ1038" s="36"/>
    </row>
    <row r="1039" ht="15">
      <c r="BJ1039" s="36"/>
    </row>
    <row r="1040" ht="15">
      <c r="BJ1040" s="36"/>
    </row>
    <row r="1041" ht="15">
      <c r="BJ1041" s="36"/>
    </row>
    <row r="1042" ht="15">
      <c r="BJ1042" s="36"/>
    </row>
    <row r="1043" ht="15">
      <c r="BJ1043" s="36"/>
    </row>
    <row r="1044" ht="15">
      <c r="BJ1044" s="36"/>
    </row>
    <row r="1045" ht="15">
      <c r="BJ1045" s="36"/>
    </row>
    <row r="1046" ht="15">
      <c r="BJ1046" s="36"/>
    </row>
    <row r="1047" ht="15">
      <c r="BJ1047" s="36"/>
    </row>
    <row r="1048" ht="15">
      <c r="BJ1048" s="36"/>
    </row>
    <row r="1049" ht="15">
      <c r="BJ1049" s="36"/>
    </row>
    <row r="1050" ht="15">
      <c r="BJ1050" s="36"/>
    </row>
    <row r="1051" ht="15">
      <c r="BJ1051" s="36"/>
    </row>
    <row r="1052" ht="15">
      <c r="BJ1052" s="36"/>
    </row>
    <row r="1053" ht="15">
      <c r="BJ1053" s="36"/>
    </row>
    <row r="1054" ht="15">
      <c r="BJ1054" s="36"/>
    </row>
    <row r="1055" ht="15">
      <c r="BJ1055" s="36"/>
    </row>
    <row r="1056" ht="15">
      <c r="BJ1056" s="36"/>
    </row>
    <row r="1057" ht="15">
      <c r="BJ1057" s="36"/>
    </row>
    <row r="1058" ht="15">
      <c r="BJ1058" s="36"/>
    </row>
    <row r="1059" ht="15">
      <c r="BJ1059" s="36"/>
    </row>
    <row r="1060" ht="15">
      <c r="BJ1060" s="36"/>
    </row>
    <row r="1061" ht="15">
      <c r="BJ1061" s="36"/>
    </row>
    <row r="1062" ht="15">
      <c r="BJ1062" s="36"/>
    </row>
    <row r="1063" ht="15">
      <c r="BJ1063" s="36"/>
    </row>
    <row r="1064" ht="15">
      <c r="BJ1064" s="36"/>
    </row>
    <row r="1065" ht="15">
      <c r="BJ1065" s="36"/>
    </row>
    <row r="1066" ht="15">
      <c r="BJ1066" s="36"/>
    </row>
    <row r="1067" ht="15">
      <c r="BJ1067" s="36"/>
    </row>
    <row r="1068" ht="15">
      <c r="BJ1068" s="36"/>
    </row>
    <row r="1069" ht="15">
      <c r="BJ1069" s="36"/>
    </row>
    <row r="1070" ht="15">
      <c r="BJ1070" s="36"/>
    </row>
    <row r="1071" ht="15">
      <c r="BJ1071" s="36"/>
    </row>
    <row r="1072" ht="15">
      <c r="BJ1072" s="36"/>
    </row>
    <row r="1073" ht="15">
      <c r="BJ1073" s="36"/>
    </row>
    <row r="1074" ht="15">
      <c r="BJ1074" s="36"/>
    </row>
    <row r="1075" ht="15">
      <c r="BJ1075" s="36"/>
    </row>
    <row r="1076" ht="15">
      <c r="BJ1076" s="36"/>
    </row>
    <row r="1077" ht="15">
      <c r="BJ1077" s="36"/>
    </row>
    <row r="1078" ht="15">
      <c r="BJ1078" s="36"/>
    </row>
    <row r="1079" ht="15">
      <c r="BJ1079" s="36"/>
    </row>
    <row r="1080" ht="15">
      <c r="BJ1080" s="36"/>
    </row>
    <row r="1081" ht="15">
      <c r="BJ1081" s="36"/>
    </row>
    <row r="1082" ht="15">
      <c r="BJ1082" s="36"/>
    </row>
    <row r="1083" ht="15">
      <c r="BJ1083" s="36"/>
    </row>
    <row r="1084" ht="15">
      <c r="BJ1084" s="36"/>
    </row>
    <row r="1085" ht="15">
      <c r="BJ1085" s="36"/>
    </row>
    <row r="1086" ht="15">
      <c r="BJ1086" s="36"/>
    </row>
    <row r="1087" ht="15">
      <c r="BJ1087" s="36"/>
    </row>
    <row r="1088" ht="15">
      <c r="BJ1088" s="36"/>
    </row>
    <row r="1089" ht="15">
      <c r="BJ1089" s="36"/>
    </row>
    <row r="1090" ht="15">
      <c r="BJ1090" s="36"/>
    </row>
    <row r="1091" ht="15">
      <c r="BJ1091" s="36"/>
    </row>
    <row r="1092" ht="15">
      <c r="BJ1092" s="36"/>
    </row>
    <row r="1093" ht="15">
      <c r="BJ1093" s="36"/>
    </row>
    <row r="1094" ht="15">
      <c r="BJ1094" s="36"/>
    </row>
    <row r="1095" ht="15">
      <c r="BJ1095" s="36"/>
    </row>
    <row r="1096" ht="15">
      <c r="BJ1096" s="36"/>
    </row>
    <row r="1097" ht="15">
      <c r="BJ1097" s="36"/>
    </row>
    <row r="1098" ht="15">
      <c r="BJ1098" s="36"/>
    </row>
    <row r="1099" ht="15">
      <c r="BJ1099" s="36"/>
    </row>
    <row r="1100" ht="15">
      <c r="BJ1100" s="36"/>
    </row>
    <row r="1101" ht="15">
      <c r="BJ1101" s="36"/>
    </row>
    <row r="1102" ht="15">
      <c r="BJ1102" s="36"/>
    </row>
    <row r="1103" ht="15">
      <c r="BJ1103" s="36"/>
    </row>
    <row r="1104" ht="15">
      <c r="BJ1104" s="36"/>
    </row>
    <row r="1105" ht="15">
      <c r="BJ1105" s="36"/>
    </row>
    <row r="1106" ht="15">
      <c r="BJ1106" s="36"/>
    </row>
    <row r="1107" ht="15">
      <c r="BJ1107" s="36"/>
    </row>
    <row r="1108" ht="15">
      <c r="BJ1108" s="36"/>
    </row>
    <row r="1109" ht="15">
      <c r="BJ1109" s="36"/>
    </row>
    <row r="1110" ht="15">
      <c r="BJ1110" s="36"/>
    </row>
    <row r="1111" ht="15">
      <c r="BJ1111" s="36"/>
    </row>
    <row r="1112" ht="15">
      <c r="BJ1112" s="36"/>
    </row>
    <row r="1113" ht="15">
      <c r="BJ1113" s="36"/>
    </row>
    <row r="1114" ht="15">
      <c r="BJ1114" s="36"/>
    </row>
    <row r="1115" ht="15">
      <c r="BJ1115" s="36"/>
    </row>
    <row r="1116" ht="15">
      <c r="BJ1116" s="36"/>
    </row>
    <row r="1117" ht="15">
      <c r="BJ1117" s="36"/>
    </row>
    <row r="1118" ht="15">
      <c r="BJ1118" s="36"/>
    </row>
    <row r="1119" ht="15">
      <c r="BJ1119" s="36"/>
    </row>
    <row r="1120" ht="15">
      <c r="BJ1120" s="36"/>
    </row>
    <row r="1121" ht="15">
      <c r="BJ1121" s="36"/>
    </row>
    <row r="1122" ht="15">
      <c r="BJ1122" s="36"/>
    </row>
    <row r="1123" ht="15">
      <c r="BJ1123" s="36"/>
    </row>
    <row r="1124" ht="15">
      <c r="BJ1124" s="36"/>
    </row>
    <row r="1125" ht="15">
      <c r="BJ1125" s="36"/>
    </row>
    <row r="1126" ht="15">
      <c r="BJ1126" s="36"/>
    </row>
    <row r="1127" ht="15">
      <c r="BJ1127" s="36"/>
    </row>
    <row r="1128" ht="15">
      <c r="BJ1128" s="36"/>
    </row>
    <row r="1129" ht="15">
      <c r="BJ1129" s="36"/>
    </row>
    <row r="1130" ht="15">
      <c r="BJ1130" s="36"/>
    </row>
    <row r="1131" ht="15">
      <c r="BJ1131" s="36"/>
    </row>
    <row r="1132" ht="15">
      <c r="BJ1132" s="36"/>
    </row>
    <row r="1133" ht="15">
      <c r="BJ1133" s="36"/>
    </row>
    <row r="1134" ht="15">
      <c r="BJ1134" s="36"/>
    </row>
    <row r="1135" ht="15">
      <c r="BJ1135" s="36"/>
    </row>
    <row r="1136" ht="15">
      <c r="BJ1136" s="36"/>
    </row>
    <row r="1137" ht="15">
      <c r="BJ1137" s="36"/>
    </row>
    <row r="1138" ht="15">
      <c r="BJ1138" s="36"/>
    </row>
    <row r="1139" ht="15">
      <c r="BJ1139" s="36"/>
    </row>
    <row r="1140" ht="15">
      <c r="BJ1140" s="36"/>
    </row>
    <row r="1141" ht="15">
      <c r="BJ1141" s="36"/>
    </row>
    <row r="1142" ht="15">
      <c r="BJ1142" s="36"/>
    </row>
    <row r="1143" ht="15">
      <c r="BJ1143" s="36"/>
    </row>
    <row r="1144" ht="15">
      <c r="BJ1144" s="36"/>
    </row>
    <row r="1145" ht="15">
      <c r="BJ1145" s="36"/>
    </row>
    <row r="1146" ht="15">
      <c r="BJ1146" s="36"/>
    </row>
    <row r="1147" ht="15">
      <c r="BJ1147" s="36"/>
    </row>
    <row r="1148" ht="15">
      <c r="BJ1148" s="36"/>
    </row>
    <row r="1149" ht="15">
      <c r="BJ1149" s="36"/>
    </row>
    <row r="1150" ht="15">
      <c r="BJ1150" s="36"/>
    </row>
    <row r="1151" ht="15">
      <c r="BJ1151" s="36"/>
    </row>
    <row r="1152" ht="15">
      <c r="BJ1152" s="36"/>
    </row>
    <row r="1153" ht="15">
      <c r="BJ1153" s="36"/>
    </row>
    <row r="1154" ht="15">
      <c r="BJ1154" s="36"/>
    </row>
    <row r="1155" ht="15">
      <c r="BJ1155" s="36"/>
    </row>
    <row r="1156" ht="15">
      <c r="BJ1156" s="36"/>
    </row>
    <row r="1157" ht="15">
      <c r="BJ1157" s="36"/>
    </row>
    <row r="1158" ht="15">
      <c r="BJ1158" s="36"/>
    </row>
    <row r="1159" ht="15">
      <c r="BJ1159" s="36"/>
    </row>
    <row r="1160" ht="15">
      <c r="BJ1160" s="36"/>
    </row>
    <row r="1161" ht="15">
      <c r="BJ1161" s="36"/>
    </row>
    <row r="1162" ht="15">
      <c r="BJ1162" s="36"/>
    </row>
    <row r="1163" ht="15">
      <c r="BJ1163" s="36"/>
    </row>
    <row r="1164" ht="15">
      <c r="BJ1164" s="36"/>
    </row>
    <row r="1165" ht="15">
      <c r="BJ1165" s="36"/>
    </row>
    <row r="1166" ht="15">
      <c r="BJ1166" s="36"/>
    </row>
    <row r="1167" ht="15">
      <c r="BJ1167" s="36"/>
    </row>
    <row r="1168" ht="15">
      <c r="BJ1168" s="36"/>
    </row>
    <row r="1169" ht="15">
      <c r="BJ1169" s="36"/>
    </row>
    <row r="1170" ht="15">
      <c r="BJ1170" s="36"/>
    </row>
    <row r="1171" ht="15">
      <c r="BJ1171" s="36"/>
    </row>
    <row r="1172" ht="15">
      <c r="BJ1172" s="36"/>
    </row>
    <row r="1173" ht="15">
      <c r="BJ1173" s="36"/>
    </row>
    <row r="1174" ht="15">
      <c r="BJ1174" s="36"/>
    </row>
    <row r="1175" ht="15">
      <c r="BJ1175" s="36"/>
    </row>
    <row r="1176" ht="15">
      <c r="BJ1176" s="36"/>
    </row>
    <row r="1177" ht="15">
      <c r="BJ1177" s="36"/>
    </row>
    <row r="1178" ht="15">
      <c r="BJ1178" s="36"/>
    </row>
    <row r="1179" ht="15">
      <c r="BJ1179" s="36"/>
    </row>
    <row r="1180" ht="15">
      <c r="BJ1180" s="36"/>
    </row>
    <row r="1181" ht="15">
      <c r="BJ1181" s="36"/>
    </row>
    <row r="1182" ht="15">
      <c r="BJ1182" s="36"/>
    </row>
    <row r="1183" ht="15">
      <c r="BJ1183" s="36"/>
    </row>
    <row r="1184" ht="15">
      <c r="BJ1184" s="36"/>
    </row>
    <row r="1185" ht="15">
      <c r="BJ1185" s="36"/>
    </row>
    <row r="1186" ht="15">
      <c r="BJ1186" s="36"/>
    </row>
    <row r="1187" ht="15">
      <c r="BJ1187" s="36"/>
    </row>
    <row r="1188" ht="15">
      <c r="BJ1188" s="36"/>
    </row>
    <row r="1189" ht="15">
      <c r="BJ1189" s="36"/>
    </row>
    <row r="1190" ht="15">
      <c r="BJ1190" s="36"/>
    </row>
    <row r="1191" ht="15">
      <c r="BJ1191" s="36"/>
    </row>
    <row r="1192" ht="15">
      <c r="BJ1192" s="36"/>
    </row>
    <row r="1193" ht="15">
      <c r="BJ1193" s="36"/>
    </row>
    <row r="1194" ht="15">
      <c r="BJ1194" s="36"/>
    </row>
    <row r="1195" ht="15">
      <c r="BJ1195" s="36"/>
    </row>
    <row r="1196" ht="15">
      <c r="BJ1196" s="36"/>
    </row>
    <row r="1197" ht="15">
      <c r="BJ1197" s="36"/>
    </row>
    <row r="1198" ht="15">
      <c r="BJ1198" s="36"/>
    </row>
    <row r="1199" ht="15">
      <c r="BJ1199" s="36"/>
    </row>
    <row r="1200" ht="15">
      <c r="BJ1200" s="36"/>
    </row>
    <row r="1201" ht="15">
      <c r="BJ1201" s="36"/>
    </row>
    <row r="1202" ht="15">
      <c r="BJ1202" s="36"/>
    </row>
    <row r="1203" ht="15">
      <c r="BJ1203" s="36"/>
    </row>
    <row r="1204" ht="15">
      <c r="BJ1204" s="36"/>
    </row>
    <row r="1205" ht="15">
      <c r="BJ1205" s="36"/>
    </row>
    <row r="1206" ht="15">
      <c r="BJ1206" s="36"/>
    </row>
    <row r="1207" ht="15">
      <c r="BJ1207" s="36"/>
    </row>
    <row r="1208" ht="15">
      <c r="BJ1208" s="36"/>
    </row>
    <row r="1209" ht="15">
      <c r="BJ1209" s="36"/>
    </row>
    <row r="1210" ht="15">
      <c r="BJ1210" s="36"/>
    </row>
    <row r="1211" ht="15">
      <c r="BJ1211" s="36"/>
    </row>
    <row r="1212" ht="15">
      <c r="BJ1212" s="36"/>
    </row>
    <row r="1213" ht="15">
      <c r="BJ1213" s="36"/>
    </row>
    <row r="1214" ht="15">
      <c r="BJ1214" s="36"/>
    </row>
    <row r="1215" ht="15">
      <c r="BJ1215" s="36"/>
    </row>
    <row r="1216" ht="15">
      <c r="BJ1216" s="36"/>
    </row>
    <row r="1217" ht="15">
      <c r="BJ1217" s="36"/>
    </row>
    <row r="1218" ht="15">
      <c r="BJ1218" s="36"/>
    </row>
    <row r="1219" ht="15">
      <c r="BJ1219" s="36"/>
    </row>
    <row r="1220" ht="15">
      <c r="BJ1220" s="36"/>
    </row>
    <row r="1221" ht="15">
      <c r="BJ1221" s="36"/>
    </row>
    <row r="1222" ht="15">
      <c r="BJ1222" s="36"/>
    </row>
    <row r="1223" ht="15">
      <c r="BJ1223" s="36"/>
    </row>
    <row r="1224" ht="15">
      <c r="BJ1224" s="36"/>
    </row>
    <row r="1225" ht="15">
      <c r="BJ1225" s="36"/>
    </row>
    <row r="1226" ht="15">
      <c r="BJ1226" s="36"/>
    </row>
    <row r="1227" ht="15">
      <c r="BJ1227" s="36"/>
    </row>
    <row r="1228" ht="15">
      <c r="BJ1228" s="36"/>
    </row>
    <row r="1229" ht="15">
      <c r="BJ1229" s="36"/>
    </row>
    <row r="1230" ht="15">
      <c r="BJ1230" s="36"/>
    </row>
    <row r="1231" ht="15">
      <c r="BJ1231" s="36"/>
    </row>
    <row r="1232" ht="15">
      <c r="BJ1232" s="36"/>
    </row>
    <row r="1233" ht="15">
      <c r="BJ1233" s="36"/>
    </row>
    <row r="1234" ht="15">
      <c r="BJ1234" s="36"/>
    </row>
    <row r="1235" ht="15">
      <c r="BJ1235" s="36"/>
    </row>
    <row r="1236" ht="15">
      <c r="BJ1236" s="36"/>
    </row>
    <row r="1237" ht="15">
      <c r="BJ1237" s="36"/>
    </row>
    <row r="1238" ht="15">
      <c r="BJ1238" s="36"/>
    </row>
    <row r="1239" ht="15">
      <c r="BJ1239" s="36"/>
    </row>
    <row r="1240" ht="15">
      <c r="BJ1240" s="36"/>
    </row>
    <row r="1241" ht="15">
      <c r="BJ1241" s="36"/>
    </row>
    <row r="1242" ht="15">
      <c r="BJ1242" s="36"/>
    </row>
    <row r="1243" ht="15">
      <c r="BJ1243" s="36"/>
    </row>
    <row r="1244" ht="15">
      <c r="BJ1244" s="36"/>
    </row>
    <row r="1245" ht="15">
      <c r="BJ1245" s="36"/>
    </row>
    <row r="1246" ht="15">
      <c r="BJ1246" s="36"/>
    </row>
    <row r="1247" ht="15">
      <c r="BJ1247" s="36"/>
    </row>
    <row r="1248" ht="15">
      <c r="BJ1248" s="36"/>
    </row>
    <row r="1249" ht="15">
      <c r="BJ1249" s="36"/>
    </row>
    <row r="1250" ht="15">
      <c r="BJ1250" s="36"/>
    </row>
    <row r="1251" ht="15">
      <c r="BJ1251" s="36"/>
    </row>
    <row r="1252" ht="15">
      <c r="BJ1252" s="36"/>
    </row>
    <row r="1253" ht="15">
      <c r="BJ1253" s="36"/>
    </row>
    <row r="1254" ht="15">
      <c r="BJ1254" s="36"/>
    </row>
    <row r="1255" ht="15">
      <c r="BJ1255" s="36"/>
    </row>
    <row r="1256" ht="15">
      <c r="BJ1256" s="36"/>
    </row>
    <row r="1257" ht="15">
      <c r="BJ1257" s="36"/>
    </row>
    <row r="1258" ht="15">
      <c r="BJ1258" s="36"/>
    </row>
    <row r="1259" ht="15">
      <c r="BJ1259" s="36"/>
    </row>
    <row r="1260" ht="15">
      <c r="BJ1260" s="36"/>
    </row>
    <row r="1261" ht="15">
      <c r="BJ1261" s="36"/>
    </row>
    <row r="1262" ht="15">
      <c r="BJ1262" s="36"/>
    </row>
    <row r="1263" ht="15">
      <c r="BJ1263" s="36"/>
    </row>
    <row r="1264" ht="15">
      <c r="BJ1264" s="36"/>
    </row>
    <row r="1265" ht="15">
      <c r="BJ1265" s="36"/>
    </row>
    <row r="1266" ht="15">
      <c r="BJ1266" s="36"/>
    </row>
    <row r="1267" ht="15">
      <c r="BJ1267" s="36"/>
    </row>
    <row r="1268" ht="15">
      <c r="BJ1268" s="36"/>
    </row>
    <row r="1269" ht="15">
      <c r="BJ1269" s="36"/>
    </row>
    <row r="1270" ht="15">
      <c r="BJ1270" s="36"/>
    </row>
    <row r="1271" ht="15">
      <c r="BJ1271" s="36"/>
    </row>
    <row r="1272" ht="15">
      <c r="BJ1272" s="36"/>
    </row>
    <row r="1273" ht="15">
      <c r="BJ1273" s="36"/>
    </row>
    <row r="1274" ht="15">
      <c r="BJ1274" s="36"/>
    </row>
    <row r="1275" ht="15">
      <c r="BJ1275" s="36"/>
    </row>
    <row r="1276" ht="15">
      <c r="BJ1276" s="36"/>
    </row>
    <row r="1277" ht="15">
      <c r="BJ1277" s="36"/>
    </row>
    <row r="1278" ht="15">
      <c r="BJ1278" s="36"/>
    </row>
    <row r="1279" ht="15">
      <c r="BJ1279" s="36"/>
    </row>
    <row r="1280" ht="15">
      <c r="BJ1280" s="36"/>
    </row>
    <row r="1281" ht="15">
      <c r="BJ1281" s="36"/>
    </row>
    <row r="1282" ht="15">
      <c r="BJ1282" s="36"/>
    </row>
    <row r="1283" ht="15">
      <c r="BJ1283" s="36"/>
    </row>
    <row r="1284" ht="15">
      <c r="BJ1284" s="36"/>
    </row>
    <row r="1285" ht="15">
      <c r="BJ1285" s="36"/>
    </row>
    <row r="1286" ht="15">
      <c r="BJ1286" s="36"/>
    </row>
    <row r="1287" ht="15">
      <c r="BJ1287" s="36"/>
    </row>
    <row r="1288" ht="15">
      <c r="BJ1288" s="36"/>
    </row>
    <row r="1289" ht="15">
      <c r="BJ1289" s="36"/>
    </row>
    <row r="1290" ht="15">
      <c r="BJ1290" s="36"/>
    </row>
    <row r="1291" ht="15">
      <c r="BJ1291" s="36"/>
    </row>
    <row r="1292" ht="15">
      <c r="BJ1292" s="36"/>
    </row>
    <row r="1293" ht="15">
      <c r="BJ1293" s="36"/>
    </row>
    <row r="1294" ht="15">
      <c r="BJ1294" s="36"/>
    </row>
    <row r="1295" ht="15">
      <c r="BJ1295" s="36"/>
    </row>
    <row r="1296" ht="15">
      <c r="BJ1296" s="36"/>
    </row>
    <row r="1297" ht="15">
      <c r="BJ1297" s="36"/>
    </row>
    <row r="1298" ht="15">
      <c r="BJ1298" s="36"/>
    </row>
    <row r="1299" ht="15">
      <c r="BJ1299" s="36"/>
    </row>
    <row r="1300" ht="15">
      <c r="BJ1300" s="36"/>
    </row>
    <row r="1301" ht="15">
      <c r="BJ1301" s="36"/>
    </row>
    <row r="1302" ht="15">
      <c r="BJ1302" s="36"/>
    </row>
    <row r="1303" ht="15">
      <c r="BJ1303" s="36"/>
    </row>
    <row r="1304" ht="15">
      <c r="BJ1304" s="36"/>
    </row>
    <row r="1305" ht="15">
      <c r="BJ1305" s="36"/>
    </row>
    <row r="1306" ht="15">
      <c r="BJ1306" s="36"/>
    </row>
    <row r="1307" ht="15">
      <c r="BJ1307" s="36"/>
    </row>
    <row r="1308" ht="15">
      <c r="BJ1308" s="36"/>
    </row>
    <row r="1309" ht="15">
      <c r="BJ1309" s="36"/>
    </row>
    <row r="1310" ht="15">
      <c r="BJ1310" s="36"/>
    </row>
    <row r="1311" ht="15">
      <c r="BJ1311" s="36"/>
    </row>
    <row r="1312" ht="15">
      <c r="BJ1312" s="36"/>
    </row>
    <row r="1313" ht="15">
      <c r="BJ1313" s="36"/>
    </row>
    <row r="1314" ht="15">
      <c r="BJ1314" s="36"/>
    </row>
    <row r="1315" ht="15">
      <c r="BJ1315" s="36"/>
    </row>
    <row r="1316" ht="15">
      <c r="BJ1316" s="36"/>
    </row>
    <row r="1317" ht="15">
      <c r="BJ1317" s="36"/>
    </row>
    <row r="1318" ht="15">
      <c r="BJ1318" s="36"/>
    </row>
    <row r="1319" ht="15">
      <c r="BJ1319" s="36"/>
    </row>
    <row r="1320" ht="15">
      <c r="BJ1320" s="36"/>
    </row>
    <row r="1321" ht="15">
      <c r="BJ1321" s="36"/>
    </row>
    <row r="1322" ht="15">
      <c r="BJ1322" s="36"/>
    </row>
    <row r="1323" ht="15">
      <c r="BJ1323" s="36"/>
    </row>
    <row r="1324" ht="15">
      <c r="BJ1324" s="36"/>
    </row>
    <row r="1325" ht="15">
      <c r="BJ1325" s="36"/>
    </row>
    <row r="1326" ht="15">
      <c r="BJ1326" s="36"/>
    </row>
    <row r="1327" ht="15">
      <c r="BJ1327" s="36"/>
    </row>
    <row r="1328" ht="15">
      <c r="BJ1328" s="36"/>
    </row>
    <row r="1329" ht="15">
      <c r="BJ1329" s="36"/>
    </row>
    <row r="1330" ht="15">
      <c r="BJ1330" s="36"/>
    </row>
    <row r="1331" ht="15">
      <c r="BJ1331" s="36"/>
    </row>
    <row r="1332" ht="15">
      <c r="BJ1332" s="36"/>
    </row>
    <row r="1333" ht="15">
      <c r="BJ1333" s="36"/>
    </row>
    <row r="1334" ht="15">
      <c r="BJ1334" s="36"/>
    </row>
    <row r="1335" ht="15">
      <c r="BJ1335" s="36"/>
    </row>
    <row r="1336" ht="15">
      <c r="BJ1336" s="36"/>
    </row>
    <row r="1337" ht="15">
      <c r="BJ1337" s="36"/>
    </row>
    <row r="1338" ht="15">
      <c r="BJ1338" s="36"/>
    </row>
    <row r="1339" ht="15">
      <c r="BJ1339" s="36"/>
    </row>
    <row r="1340" ht="15">
      <c r="BJ1340" s="36"/>
    </row>
    <row r="1341" ht="15">
      <c r="BJ1341" s="36"/>
    </row>
    <row r="1342" ht="15">
      <c r="BJ1342" s="36"/>
    </row>
    <row r="1343" ht="15">
      <c r="BJ1343" s="36"/>
    </row>
    <row r="1344" ht="15">
      <c r="BJ1344" s="36"/>
    </row>
    <row r="1345" ht="15">
      <c r="BJ1345" s="36"/>
    </row>
    <row r="1346" ht="15">
      <c r="BJ1346" s="36"/>
    </row>
    <row r="1347" ht="15">
      <c r="BJ1347" s="36"/>
    </row>
    <row r="1348" ht="15">
      <c r="BJ1348" s="36"/>
    </row>
    <row r="1349" ht="15">
      <c r="BJ1349" s="36"/>
    </row>
    <row r="1350" ht="15">
      <c r="BJ1350" s="36"/>
    </row>
    <row r="1351" ht="15">
      <c r="BJ1351" s="36"/>
    </row>
    <row r="1352" ht="15">
      <c r="BJ1352" s="36"/>
    </row>
    <row r="1353" ht="15">
      <c r="BJ1353" s="36"/>
    </row>
    <row r="1354" ht="15">
      <c r="BJ1354" s="36"/>
    </row>
    <row r="1355" ht="15">
      <c r="BJ1355" s="36"/>
    </row>
    <row r="1356" ht="15">
      <c r="BJ1356" s="36"/>
    </row>
    <row r="1357" ht="15">
      <c r="BJ1357" s="36"/>
    </row>
    <row r="1358" ht="15">
      <c r="BJ1358" s="36"/>
    </row>
    <row r="1359" ht="15">
      <c r="BJ1359" s="36"/>
    </row>
    <row r="1360" ht="15">
      <c r="BJ1360" s="36"/>
    </row>
    <row r="1361" ht="15">
      <c r="BJ1361" s="36"/>
    </row>
    <row r="1362" ht="15">
      <c r="BJ1362" s="36"/>
    </row>
    <row r="1363" ht="15">
      <c r="BJ1363" s="36"/>
    </row>
    <row r="1364" ht="15">
      <c r="BJ1364" s="36"/>
    </row>
    <row r="1365" ht="15">
      <c r="BJ1365" s="36"/>
    </row>
    <row r="1366" ht="15">
      <c r="BJ1366" s="36"/>
    </row>
    <row r="1367" ht="15">
      <c r="BJ1367" s="36"/>
    </row>
    <row r="1368" ht="15">
      <c r="BJ1368" s="36"/>
    </row>
    <row r="1369" ht="15">
      <c r="BJ1369" s="36"/>
    </row>
    <row r="1370" ht="15">
      <c r="BJ1370" s="36"/>
    </row>
    <row r="1371" ht="15">
      <c r="BJ1371" s="36"/>
    </row>
    <row r="1372" ht="15">
      <c r="BJ1372" s="36"/>
    </row>
    <row r="1373" ht="15">
      <c r="BJ1373" s="36"/>
    </row>
    <row r="1374" ht="15">
      <c r="BJ1374" s="36"/>
    </row>
    <row r="1375" ht="15">
      <c r="BJ1375" s="36"/>
    </row>
    <row r="1376" ht="15">
      <c r="BJ1376" s="36"/>
    </row>
    <row r="1377" ht="15">
      <c r="BJ1377" s="36"/>
    </row>
    <row r="1378" ht="15">
      <c r="BJ1378" s="36"/>
    </row>
    <row r="1379" ht="15">
      <c r="BJ1379" s="36"/>
    </row>
    <row r="1380" ht="15">
      <c r="BJ1380" s="36"/>
    </row>
    <row r="1381" ht="15">
      <c r="BJ1381" s="36"/>
    </row>
    <row r="1382" ht="15">
      <c r="BJ1382" s="36"/>
    </row>
    <row r="1383" ht="15">
      <c r="BJ1383" s="36"/>
    </row>
    <row r="1384" ht="15">
      <c r="BJ1384" s="36"/>
    </row>
    <row r="1385" ht="15">
      <c r="BJ1385" s="36"/>
    </row>
    <row r="1386" ht="15">
      <c r="BJ1386" s="36"/>
    </row>
    <row r="1387" ht="15">
      <c r="BJ1387" s="36"/>
    </row>
    <row r="1388" ht="15">
      <c r="BJ1388" s="36"/>
    </row>
    <row r="1389" ht="15">
      <c r="BJ1389" s="36"/>
    </row>
    <row r="1390" ht="15">
      <c r="BJ1390" s="36"/>
    </row>
    <row r="1391" ht="15">
      <c r="BJ1391" s="36"/>
    </row>
    <row r="1392" ht="15">
      <c r="BJ1392" s="36"/>
    </row>
    <row r="1393" ht="15">
      <c r="BJ1393" s="36"/>
    </row>
    <row r="1394" ht="15">
      <c r="BJ1394" s="36"/>
    </row>
    <row r="1395" ht="15">
      <c r="BJ1395" s="36"/>
    </row>
    <row r="1396" ht="15">
      <c r="BJ1396" s="36"/>
    </row>
    <row r="1397" ht="15">
      <c r="BJ1397" s="36"/>
    </row>
    <row r="1398" ht="15">
      <c r="BJ1398" s="36"/>
    </row>
    <row r="1399" ht="15">
      <c r="BJ1399" s="36"/>
    </row>
    <row r="1400" ht="15">
      <c r="BJ1400" s="36"/>
    </row>
    <row r="1401" ht="15">
      <c r="BJ1401" s="36"/>
    </row>
    <row r="1402" ht="15">
      <c r="BJ1402" s="36"/>
    </row>
    <row r="1403" ht="15">
      <c r="BJ1403" s="36"/>
    </row>
    <row r="1404" ht="15">
      <c r="BJ1404" s="36"/>
    </row>
    <row r="1405" ht="15">
      <c r="BJ1405" s="36"/>
    </row>
    <row r="1406" ht="15">
      <c r="BJ1406" s="36"/>
    </row>
    <row r="1407" ht="15">
      <c r="BJ1407" s="36"/>
    </row>
    <row r="1408" ht="15">
      <c r="BJ1408" s="36"/>
    </row>
    <row r="1409" ht="15">
      <c r="BJ1409" s="36"/>
    </row>
    <row r="1410" ht="15">
      <c r="BJ1410" s="36"/>
    </row>
    <row r="1411" ht="15">
      <c r="BJ1411" s="36"/>
    </row>
    <row r="1412" ht="15">
      <c r="BJ1412" s="36"/>
    </row>
    <row r="1413" ht="15">
      <c r="BJ1413" s="36"/>
    </row>
    <row r="1414" ht="15">
      <c r="BJ1414" s="36"/>
    </row>
    <row r="1415" ht="15">
      <c r="BJ1415" s="36"/>
    </row>
    <row r="1416" ht="15">
      <c r="BJ1416" s="36"/>
    </row>
    <row r="1417" ht="15">
      <c r="BJ1417" s="36"/>
    </row>
    <row r="1418" ht="15">
      <c r="BJ1418" s="36"/>
    </row>
    <row r="1419" ht="15">
      <c r="BJ1419" s="36"/>
    </row>
    <row r="1420" ht="15">
      <c r="BJ1420" s="36"/>
    </row>
    <row r="1421" ht="15">
      <c r="BJ1421" s="36"/>
    </row>
    <row r="1422" ht="15">
      <c r="BJ1422" s="36"/>
    </row>
    <row r="1423" ht="15">
      <c r="BJ1423" s="36"/>
    </row>
    <row r="1424" ht="15">
      <c r="BJ1424" s="36"/>
    </row>
    <row r="1425" ht="15">
      <c r="BJ1425" s="36"/>
    </row>
    <row r="1426" ht="15">
      <c r="BJ1426" s="36"/>
    </row>
    <row r="1427" ht="15">
      <c r="BJ1427" s="36"/>
    </row>
    <row r="1428" ht="15">
      <c r="BJ1428" s="36"/>
    </row>
    <row r="1429" ht="15">
      <c r="BJ1429" s="36"/>
    </row>
    <row r="1430" ht="15">
      <c r="BJ1430" s="36"/>
    </row>
    <row r="1431" ht="15">
      <c r="BJ1431" s="36"/>
    </row>
    <row r="1432" ht="15">
      <c r="BJ1432" s="36"/>
    </row>
    <row r="1433" ht="15">
      <c r="BJ1433" s="36"/>
    </row>
    <row r="1434" ht="15">
      <c r="BJ1434" s="36"/>
    </row>
    <row r="1435" ht="15">
      <c r="BJ1435" s="36"/>
    </row>
    <row r="1436" ht="15">
      <c r="BJ1436" s="36"/>
    </row>
    <row r="1437" ht="15">
      <c r="BJ1437" s="36"/>
    </row>
    <row r="1438" ht="15">
      <c r="BJ1438" s="36"/>
    </row>
    <row r="1439" ht="15">
      <c r="BJ1439" s="36"/>
    </row>
    <row r="1440" ht="15">
      <c r="BJ1440" s="36"/>
    </row>
    <row r="1441" ht="15">
      <c r="BJ1441" s="36"/>
    </row>
    <row r="1442" ht="15">
      <c r="BJ1442" s="36"/>
    </row>
    <row r="1443" ht="15">
      <c r="BJ1443" s="36"/>
    </row>
    <row r="1444" ht="15">
      <c r="BJ1444" s="36"/>
    </row>
    <row r="1445" ht="15">
      <c r="BJ1445" s="36"/>
    </row>
    <row r="1446" ht="15">
      <c r="BJ1446" s="36"/>
    </row>
    <row r="1447" ht="15">
      <c r="BJ1447" s="36"/>
    </row>
    <row r="1448" ht="15">
      <c r="BJ1448" s="36"/>
    </row>
    <row r="1449" ht="15">
      <c r="BJ1449" s="36"/>
    </row>
    <row r="1450" ht="15">
      <c r="BJ1450" s="36"/>
    </row>
    <row r="1451" ht="15">
      <c r="BJ1451" s="36"/>
    </row>
    <row r="1452" ht="15">
      <c r="BJ1452" s="36"/>
    </row>
    <row r="1453" ht="15">
      <c r="BJ1453" s="36"/>
    </row>
    <row r="1454" ht="15">
      <c r="BJ1454" s="36"/>
    </row>
    <row r="1455" ht="15">
      <c r="BJ1455" s="36"/>
    </row>
    <row r="1456" ht="15">
      <c r="BJ1456" s="36"/>
    </row>
    <row r="1457" ht="15">
      <c r="BJ1457" s="36"/>
    </row>
    <row r="1458" ht="15">
      <c r="BJ1458" s="36"/>
    </row>
    <row r="1459" ht="15">
      <c r="BJ1459" s="36"/>
    </row>
    <row r="1460" ht="15">
      <c r="BJ1460" s="36"/>
    </row>
    <row r="1461" ht="15">
      <c r="BJ1461" s="36"/>
    </row>
    <row r="1462" ht="15">
      <c r="BJ1462" s="36"/>
    </row>
    <row r="1463" ht="15">
      <c r="BJ1463" s="36"/>
    </row>
    <row r="1464" ht="15">
      <c r="BJ1464" s="36"/>
    </row>
    <row r="1465" ht="15">
      <c r="BJ1465" s="36"/>
    </row>
    <row r="1466" ht="15">
      <c r="BJ1466" s="36"/>
    </row>
    <row r="1467" ht="15">
      <c r="BJ1467" s="36"/>
    </row>
    <row r="1468" ht="15">
      <c r="BJ1468" s="36"/>
    </row>
    <row r="1469" ht="15">
      <c r="BJ1469" s="36"/>
    </row>
    <row r="1470" ht="15">
      <c r="BJ1470" s="36"/>
    </row>
    <row r="1471" ht="15">
      <c r="BJ1471" s="36"/>
    </row>
    <row r="1472" ht="15">
      <c r="BJ1472" s="36"/>
    </row>
    <row r="1473" ht="15">
      <c r="BJ1473" s="36"/>
    </row>
    <row r="1474" ht="15">
      <c r="BJ1474" s="36"/>
    </row>
    <row r="1475" ht="15">
      <c r="BJ1475" s="36"/>
    </row>
    <row r="1476" ht="15">
      <c r="BJ1476" s="36"/>
    </row>
    <row r="1477" ht="15">
      <c r="BJ1477" s="36"/>
    </row>
    <row r="1478" ht="15">
      <c r="BJ1478" s="36"/>
    </row>
    <row r="1479" ht="15">
      <c r="BJ1479" s="36"/>
    </row>
    <row r="1480" ht="15">
      <c r="BJ1480" s="36"/>
    </row>
    <row r="1481" ht="15">
      <c r="BJ1481" s="36"/>
    </row>
    <row r="1482" ht="15">
      <c r="BJ1482" s="36"/>
    </row>
    <row r="1483" ht="15">
      <c r="BJ1483" s="36"/>
    </row>
    <row r="1484" ht="15">
      <c r="BJ1484" s="36"/>
    </row>
    <row r="1485" ht="15">
      <c r="BJ1485" s="36"/>
    </row>
    <row r="1486" ht="15">
      <c r="BJ1486" s="36"/>
    </row>
    <row r="1487" ht="15">
      <c r="BJ1487" s="36"/>
    </row>
    <row r="1488" ht="15">
      <c r="BJ1488" s="36"/>
    </row>
    <row r="1489" ht="15">
      <c r="BJ1489" s="36"/>
    </row>
    <row r="1490" ht="15">
      <c r="BJ1490" s="36"/>
    </row>
    <row r="1491" ht="15">
      <c r="BJ1491" s="36"/>
    </row>
    <row r="1492" ht="15">
      <c r="BJ1492" s="36"/>
    </row>
    <row r="1493" ht="15">
      <c r="BJ1493" s="36"/>
    </row>
    <row r="1494" ht="15">
      <c r="BJ1494" s="36"/>
    </row>
    <row r="1495" ht="15">
      <c r="BJ1495" s="36"/>
    </row>
    <row r="1496" ht="15">
      <c r="BJ1496" s="36"/>
    </row>
    <row r="1497" ht="15">
      <c r="BJ1497" s="36"/>
    </row>
    <row r="1498" ht="15">
      <c r="BJ1498" s="36"/>
    </row>
    <row r="1499" ht="15">
      <c r="BJ1499" s="36"/>
    </row>
    <row r="1500" ht="15">
      <c r="BJ1500" s="36"/>
    </row>
    <row r="1501" ht="15">
      <c r="BJ1501" s="36"/>
    </row>
    <row r="1502" ht="15">
      <c r="BJ1502" s="36"/>
    </row>
    <row r="1503" ht="15">
      <c r="BJ1503" s="36"/>
    </row>
    <row r="1504" ht="15">
      <c r="BJ1504" s="36"/>
    </row>
    <row r="1505" ht="15">
      <c r="BJ1505" s="36"/>
    </row>
    <row r="1506" ht="15">
      <c r="BJ1506" s="36"/>
    </row>
    <row r="1507" ht="15">
      <c r="BJ1507" s="36"/>
    </row>
    <row r="1508" ht="15">
      <c r="BJ1508" s="36"/>
    </row>
    <row r="1509" ht="15">
      <c r="BJ1509" s="36"/>
    </row>
    <row r="1510" ht="15">
      <c r="BJ1510" s="36"/>
    </row>
    <row r="1511" ht="15">
      <c r="BJ1511" s="36"/>
    </row>
    <row r="1512" ht="15">
      <c r="BJ1512" s="36"/>
    </row>
    <row r="1513" ht="15">
      <c r="BJ1513" s="36"/>
    </row>
    <row r="1514" ht="15">
      <c r="BJ1514" s="36"/>
    </row>
    <row r="1515" ht="15">
      <c r="BJ1515" s="36"/>
    </row>
    <row r="1516" ht="15">
      <c r="BJ1516" s="36"/>
    </row>
    <row r="1517" ht="15">
      <c r="BJ1517" s="36"/>
    </row>
    <row r="1518" ht="15">
      <c r="BJ1518" s="36"/>
    </row>
    <row r="1519" ht="15">
      <c r="BJ1519" s="36"/>
    </row>
    <row r="1520" ht="15">
      <c r="BJ1520" s="36"/>
    </row>
    <row r="1521" ht="15">
      <c r="BJ1521" s="36"/>
    </row>
    <row r="1522" ht="15">
      <c r="BJ1522" s="36"/>
    </row>
    <row r="1523" ht="15">
      <c r="BJ1523" s="36"/>
    </row>
    <row r="1524" ht="15">
      <c r="BJ1524" s="36"/>
    </row>
    <row r="1525" ht="15">
      <c r="BJ1525" s="36"/>
    </row>
    <row r="1526" ht="15">
      <c r="BJ1526" s="36"/>
    </row>
    <row r="1527" ht="15">
      <c r="BJ1527" s="36"/>
    </row>
    <row r="1528" ht="15">
      <c r="BJ1528" s="36"/>
    </row>
    <row r="1529" ht="15">
      <c r="BJ1529" s="36"/>
    </row>
    <row r="1530" ht="15">
      <c r="BJ1530" s="36"/>
    </row>
    <row r="1531" ht="15">
      <c r="BJ1531" s="36"/>
    </row>
    <row r="1532" ht="15">
      <c r="BJ1532" s="36"/>
    </row>
    <row r="1533" ht="15">
      <c r="BJ1533" s="36"/>
    </row>
    <row r="1534" ht="15">
      <c r="BJ1534" s="36"/>
    </row>
    <row r="1535" ht="15">
      <c r="BJ1535" s="36"/>
    </row>
    <row r="1536" ht="15">
      <c r="BJ1536" s="36"/>
    </row>
    <row r="1537" ht="15">
      <c r="BJ1537" s="36"/>
    </row>
    <row r="1538" ht="15">
      <c r="BJ1538" s="36"/>
    </row>
    <row r="1539" ht="15">
      <c r="BJ1539" s="36"/>
    </row>
    <row r="1540" ht="15">
      <c r="BJ1540" s="36"/>
    </row>
    <row r="1541" ht="15">
      <c r="BJ1541" s="36"/>
    </row>
    <row r="1542" ht="15">
      <c r="BJ1542" s="36"/>
    </row>
    <row r="1543" ht="15">
      <c r="BJ1543" s="36"/>
    </row>
    <row r="1544" ht="15">
      <c r="BJ1544" s="36"/>
    </row>
    <row r="1545" ht="15">
      <c r="BJ1545" s="36"/>
    </row>
    <row r="1546" ht="15">
      <c r="BJ1546" s="36"/>
    </row>
    <row r="1547" ht="15">
      <c r="BJ1547" s="36"/>
    </row>
    <row r="1548" ht="15">
      <c r="BJ1548" s="36"/>
    </row>
    <row r="1549" ht="15">
      <c r="BJ1549" s="36"/>
    </row>
    <row r="1550" ht="15">
      <c r="BJ1550" s="36"/>
    </row>
    <row r="1551" ht="15">
      <c r="BJ1551" s="36"/>
    </row>
    <row r="1552" ht="15">
      <c r="BJ1552" s="36"/>
    </row>
    <row r="1553" ht="15">
      <c r="BJ1553" s="36"/>
    </row>
    <row r="1554" ht="15">
      <c r="BJ1554" s="36"/>
    </row>
    <row r="1555" ht="15">
      <c r="BJ1555" s="36"/>
    </row>
    <row r="1556" ht="15">
      <c r="BJ1556" s="36"/>
    </row>
    <row r="1557" ht="15">
      <c r="BJ1557" s="36"/>
    </row>
    <row r="1558" ht="15">
      <c r="BJ1558" s="36"/>
    </row>
    <row r="1559" ht="15">
      <c r="BJ1559" s="36"/>
    </row>
    <row r="1560" ht="15">
      <c r="BJ1560" s="36"/>
    </row>
    <row r="1561" ht="15">
      <c r="BJ1561" s="36"/>
    </row>
    <row r="1562" ht="15">
      <c r="BJ1562" s="36"/>
    </row>
    <row r="1563" ht="15">
      <c r="BJ1563" s="36"/>
    </row>
    <row r="1564" ht="15">
      <c r="BJ1564" s="36"/>
    </row>
    <row r="1565" ht="15">
      <c r="BJ1565" s="36"/>
    </row>
    <row r="1566" ht="15">
      <c r="BJ1566" s="36"/>
    </row>
    <row r="1567" ht="15">
      <c r="BJ1567" s="36"/>
    </row>
    <row r="1568" ht="15">
      <c r="BJ1568" s="36"/>
    </row>
    <row r="1569" ht="15">
      <c r="BJ1569" s="36"/>
    </row>
    <row r="1570" ht="15">
      <c r="BJ1570" s="36"/>
    </row>
    <row r="1571" ht="15">
      <c r="BJ1571" s="36"/>
    </row>
    <row r="1572" ht="15">
      <c r="BJ1572" s="36"/>
    </row>
    <row r="1573" ht="15">
      <c r="BJ1573" s="36"/>
    </row>
    <row r="1574" ht="15">
      <c r="BJ1574" s="36"/>
    </row>
    <row r="1575" ht="15">
      <c r="BJ1575" s="36"/>
    </row>
    <row r="1576" ht="15">
      <c r="BJ1576" s="36"/>
    </row>
    <row r="1577" ht="15">
      <c r="BJ1577" s="36"/>
    </row>
    <row r="1578" ht="15">
      <c r="BJ1578" s="36"/>
    </row>
    <row r="1579" ht="15">
      <c r="BJ1579" s="36"/>
    </row>
    <row r="1580" ht="15">
      <c r="BJ1580" s="36"/>
    </row>
    <row r="1581" ht="15">
      <c r="BJ1581" s="36"/>
    </row>
    <row r="1582" ht="15">
      <c r="BJ1582" s="36"/>
    </row>
    <row r="1583" ht="15">
      <c r="BJ1583" s="36"/>
    </row>
    <row r="1584" ht="15">
      <c r="BJ1584" s="36"/>
    </row>
    <row r="1585" ht="15">
      <c r="BJ1585" s="36"/>
    </row>
    <row r="1586" ht="15">
      <c r="BJ1586" s="36"/>
    </row>
    <row r="1587" ht="15">
      <c r="BJ1587" s="36"/>
    </row>
    <row r="1588" ht="15">
      <c r="BJ1588" s="36"/>
    </row>
    <row r="1589" ht="15">
      <c r="BJ1589" s="36"/>
    </row>
    <row r="1590" ht="15">
      <c r="BJ1590" s="36"/>
    </row>
    <row r="1591" ht="15">
      <c r="BJ1591" s="36"/>
    </row>
    <row r="1592" ht="15">
      <c r="BJ1592" s="36"/>
    </row>
    <row r="1593" ht="15">
      <c r="BJ1593" s="36"/>
    </row>
    <row r="1594" ht="15">
      <c r="BJ1594" s="36"/>
    </row>
    <row r="1595" ht="15">
      <c r="BJ1595" s="36"/>
    </row>
    <row r="1596" ht="15">
      <c r="BJ1596" s="36"/>
    </row>
    <row r="1597" ht="15">
      <c r="BJ1597" s="36"/>
    </row>
    <row r="1598" ht="15">
      <c r="BJ1598" s="36"/>
    </row>
    <row r="1599" ht="15">
      <c r="BJ1599" s="36"/>
    </row>
    <row r="1600" ht="15">
      <c r="BJ1600" s="36"/>
    </row>
    <row r="1601" ht="15">
      <c r="BJ1601" s="36"/>
    </row>
    <row r="1602" ht="15">
      <c r="BJ1602" s="36"/>
    </row>
    <row r="1603" ht="15">
      <c r="BJ1603" s="36"/>
    </row>
    <row r="1604" ht="15">
      <c r="BJ1604" s="36"/>
    </row>
    <row r="1605" ht="15">
      <c r="BJ1605" s="36"/>
    </row>
    <row r="1606" ht="15">
      <c r="BJ1606" s="36"/>
    </row>
    <row r="1607" ht="15">
      <c r="BJ1607" s="36"/>
    </row>
    <row r="1608" ht="15">
      <c r="BJ1608" s="36"/>
    </row>
    <row r="1609" ht="15">
      <c r="BJ1609" s="36"/>
    </row>
    <row r="1610" ht="15">
      <c r="BJ1610" s="36"/>
    </row>
    <row r="1611" ht="15">
      <c r="BJ1611" s="36"/>
    </row>
    <row r="1612" ht="15">
      <c r="BJ1612" s="36"/>
    </row>
    <row r="1613" ht="15">
      <c r="BJ1613" s="36"/>
    </row>
    <row r="1614" ht="15">
      <c r="BJ1614" s="36"/>
    </row>
    <row r="1615" ht="15">
      <c r="BJ1615" s="36"/>
    </row>
    <row r="1616" ht="15">
      <c r="BJ1616" s="36"/>
    </row>
    <row r="1617" ht="15">
      <c r="BJ1617" s="36"/>
    </row>
    <row r="1618" ht="15">
      <c r="BJ1618" s="36"/>
    </row>
    <row r="1619" ht="15">
      <c r="BJ1619" s="36"/>
    </row>
    <row r="1620" ht="15">
      <c r="BJ1620" s="36"/>
    </row>
    <row r="1621" ht="15">
      <c r="BJ1621" s="36"/>
    </row>
    <row r="1622" ht="15">
      <c r="BJ1622" s="36"/>
    </row>
    <row r="1623" ht="15">
      <c r="BJ1623" s="36"/>
    </row>
    <row r="1624" ht="15">
      <c r="BJ1624" s="36"/>
    </row>
    <row r="1625" ht="15">
      <c r="BJ1625" s="36"/>
    </row>
    <row r="1626" ht="15">
      <c r="BJ1626" s="36"/>
    </row>
    <row r="1627" ht="15">
      <c r="BJ1627" s="36"/>
    </row>
    <row r="1628" ht="15">
      <c r="BJ1628" s="36"/>
    </row>
    <row r="1629" ht="15">
      <c r="BJ1629" s="36"/>
    </row>
    <row r="1630" ht="15">
      <c r="BJ1630" s="36"/>
    </row>
    <row r="1631" ht="15">
      <c r="BJ1631" s="36"/>
    </row>
    <row r="1632" ht="15">
      <c r="BJ1632" s="36"/>
    </row>
    <row r="1633" ht="15">
      <c r="BJ1633" s="36"/>
    </row>
    <row r="1634" ht="15">
      <c r="BJ1634" s="36"/>
    </row>
    <row r="1635" ht="15">
      <c r="BJ1635" s="36"/>
    </row>
    <row r="1636" ht="15">
      <c r="BJ1636" s="36"/>
    </row>
    <row r="1637" ht="15">
      <c r="BJ1637" s="36"/>
    </row>
    <row r="1638" ht="15">
      <c r="BJ1638" s="36"/>
    </row>
    <row r="1639" ht="15">
      <c r="BJ1639" s="36"/>
    </row>
    <row r="1640" ht="15">
      <c r="BJ1640" s="36"/>
    </row>
    <row r="1641" ht="15">
      <c r="BJ1641" s="36"/>
    </row>
    <row r="1642" ht="15">
      <c r="BJ1642" s="36"/>
    </row>
    <row r="1643" ht="15">
      <c r="BJ1643" s="36"/>
    </row>
    <row r="1644" ht="15">
      <c r="BJ1644" s="36"/>
    </row>
    <row r="1645" ht="15">
      <c r="BJ1645" s="36"/>
    </row>
    <row r="1646" ht="15">
      <c r="BJ1646" s="36"/>
    </row>
    <row r="1647" ht="15">
      <c r="BJ1647" s="36"/>
    </row>
    <row r="1648" ht="15">
      <c r="BJ1648" s="36"/>
    </row>
    <row r="1649" ht="15">
      <c r="BJ1649" s="36"/>
    </row>
    <row r="1650" ht="15">
      <c r="BJ1650" s="36"/>
    </row>
    <row r="1651" ht="15">
      <c r="BJ1651" s="36"/>
    </row>
    <row r="1652" ht="15">
      <c r="BJ1652" s="36"/>
    </row>
    <row r="1653" ht="15">
      <c r="BJ1653" s="36"/>
    </row>
    <row r="1654" ht="15">
      <c r="BJ1654" s="36"/>
    </row>
    <row r="1655" ht="15">
      <c r="BJ1655" s="36"/>
    </row>
    <row r="1656" ht="15">
      <c r="BJ1656" s="36"/>
    </row>
    <row r="1657" ht="15">
      <c r="BJ1657" s="36"/>
    </row>
    <row r="1658" ht="15">
      <c r="BJ1658" s="36"/>
    </row>
    <row r="1659" ht="15">
      <c r="BJ1659" s="36"/>
    </row>
    <row r="1660" ht="15">
      <c r="BJ1660" s="36"/>
    </row>
    <row r="1661" ht="15">
      <c r="BJ1661" s="36"/>
    </row>
    <row r="1662" ht="15">
      <c r="BJ1662" s="36"/>
    </row>
    <row r="1663" ht="15">
      <c r="BJ1663" s="36"/>
    </row>
    <row r="1664" ht="15">
      <c r="BJ1664" s="36"/>
    </row>
    <row r="1665" ht="15">
      <c r="BJ1665" s="36"/>
    </row>
    <row r="1666" ht="15">
      <c r="BJ1666" s="36"/>
    </row>
    <row r="1667" ht="15">
      <c r="BJ1667" s="36"/>
    </row>
    <row r="1668" ht="15">
      <c r="BJ1668" s="36"/>
    </row>
    <row r="1669" ht="15">
      <c r="BJ1669" s="36"/>
    </row>
    <row r="1670" ht="15">
      <c r="BJ1670" s="36"/>
    </row>
    <row r="1671" ht="15">
      <c r="BJ1671" s="36"/>
    </row>
    <row r="1672" ht="15">
      <c r="BJ1672" s="36"/>
    </row>
    <row r="1673" ht="15">
      <c r="BJ1673" s="36"/>
    </row>
    <row r="1674" ht="15">
      <c r="BJ1674" s="36"/>
    </row>
    <row r="1675" ht="15">
      <c r="BJ1675" s="36"/>
    </row>
    <row r="1676" ht="15">
      <c r="BJ1676" s="36"/>
    </row>
    <row r="1677" ht="15">
      <c r="BJ1677" s="36"/>
    </row>
    <row r="1678" ht="15">
      <c r="BJ1678" s="36"/>
    </row>
    <row r="1679" ht="15">
      <c r="BJ1679" s="36"/>
    </row>
    <row r="1680" ht="15">
      <c r="BJ1680" s="36"/>
    </row>
    <row r="1681" ht="15">
      <c r="BJ1681" s="36"/>
    </row>
    <row r="1682" ht="15">
      <c r="BJ1682" s="36"/>
    </row>
    <row r="1683" ht="15">
      <c r="BJ1683" s="36"/>
    </row>
    <row r="1684" ht="15">
      <c r="BJ1684" s="36"/>
    </row>
    <row r="1685" ht="15">
      <c r="BJ1685" s="36"/>
    </row>
    <row r="1686" ht="15">
      <c r="BJ1686" s="36"/>
    </row>
    <row r="1687" ht="15">
      <c r="BJ1687" s="36"/>
    </row>
    <row r="1688" ht="15">
      <c r="BJ1688" s="36"/>
    </row>
    <row r="1689" ht="15">
      <c r="BJ1689" s="36"/>
    </row>
    <row r="1690" ht="15">
      <c r="BJ1690" s="36"/>
    </row>
    <row r="1691" ht="15">
      <c r="BJ1691" s="36"/>
    </row>
    <row r="1692" ht="15">
      <c r="BJ1692" s="36"/>
    </row>
    <row r="1693" ht="15">
      <c r="BJ1693" s="36"/>
    </row>
    <row r="1694" ht="15">
      <c r="BJ1694" s="36"/>
    </row>
    <row r="1695" ht="15">
      <c r="BJ1695" s="36"/>
    </row>
    <row r="1696" ht="15">
      <c r="BJ1696" s="36"/>
    </row>
    <row r="1697" ht="15">
      <c r="BJ1697" s="36"/>
    </row>
    <row r="1698" ht="15">
      <c r="BJ1698" s="36"/>
    </row>
    <row r="1699" ht="15">
      <c r="BJ1699" s="36"/>
    </row>
    <row r="1700" ht="15">
      <c r="BJ1700" s="36"/>
    </row>
    <row r="1701" ht="15">
      <c r="BJ1701" s="36"/>
    </row>
    <row r="1702" ht="15">
      <c r="BJ1702" s="36"/>
    </row>
    <row r="1703" ht="15">
      <c r="BJ1703" s="36"/>
    </row>
    <row r="1704" ht="15">
      <c r="BJ1704" s="36"/>
    </row>
    <row r="1705" ht="15">
      <c r="BJ1705" s="36"/>
    </row>
    <row r="1706" ht="15">
      <c r="BJ1706" s="36"/>
    </row>
    <row r="1707" ht="15">
      <c r="BJ1707" s="36"/>
    </row>
    <row r="1708" ht="15">
      <c r="BJ1708" s="36"/>
    </row>
    <row r="1709" ht="15">
      <c r="BJ1709" s="36"/>
    </row>
    <row r="1710" ht="15">
      <c r="BJ1710" s="36"/>
    </row>
    <row r="1711" ht="15">
      <c r="BJ1711" s="36"/>
    </row>
    <row r="1712" ht="15">
      <c r="BJ1712" s="36"/>
    </row>
    <row r="1713" ht="15">
      <c r="BJ1713" s="36"/>
    </row>
    <row r="1714" ht="15">
      <c r="BJ1714" s="36"/>
    </row>
    <row r="1715" ht="15">
      <c r="BJ1715" s="36"/>
    </row>
    <row r="1716" ht="15">
      <c r="BJ1716" s="36"/>
    </row>
    <row r="1717" ht="15">
      <c r="BJ1717" s="36"/>
    </row>
    <row r="1718" ht="15">
      <c r="BJ1718" s="36"/>
    </row>
    <row r="1719" ht="15">
      <c r="BJ1719" s="36"/>
    </row>
    <row r="1720" ht="15">
      <c r="BJ1720" s="36"/>
    </row>
    <row r="1721" ht="15">
      <c r="BJ1721" s="36"/>
    </row>
    <row r="1722" ht="15">
      <c r="BJ1722" s="36"/>
    </row>
    <row r="1723" ht="15">
      <c r="BJ1723" s="36"/>
    </row>
    <row r="1724" ht="15">
      <c r="BJ1724" s="36"/>
    </row>
    <row r="1725" ht="15">
      <c r="BJ1725" s="36"/>
    </row>
    <row r="1726" ht="15">
      <c r="BJ1726" s="36"/>
    </row>
    <row r="1727" ht="15">
      <c r="BJ1727" s="36"/>
    </row>
    <row r="1728" ht="15">
      <c r="BJ1728" s="36"/>
    </row>
    <row r="1729" ht="15">
      <c r="BJ1729" s="36"/>
    </row>
    <row r="1730" ht="15">
      <c r="BJ1730" s="36"/>
    </row>
    <row r="1731" ht="15">
      <c r="BJ1731" s="36"/>
    </row>
    <row r="1732" ht="15">
      <c r="BJ1732" s="36"/>
    </row>
    <row r="1733" ht="15">
      <c r="BJ1733" s="36"/>
    </row>
    <row r="1734" ht="15">
      <c r="BJ1734" s="36"/>
    </row>
    <row r="1735" ht="15">
      <c r="BJ1735" s="36"/>
    </row>
    <row r="1736" ht="15">
      <c r="BJ1736" s="36"/>
    </row>
    <row r="1737" ht="15">
      <c r="BJ1737" s="36"/>
    </row>
    <row r="1738" ht="15">
      <c r="BJ1738" s="36"/>
    </row>
    <row r="1739" ht="15">
      <c r="BJ1739" s="36"/>
    </row>
    <row r="1740" ht="15">
      <c r="BJ1740" s="36"/>
    </row>
    <row r="1741" ht="15">
      <c r="BJ1741" s="36"/>
    </row>
    <row r="1742" ht="15">
      <c r="BJ1742" s="36"/>
    </row>
    <row r="1743" ht="15">
      <c r="BJ1743" s="36"/>
    </row>
    <row r="1744" ht="15">
      <c r="BJ1744" s="36"/>
    </row>
    <row r="1745" ht="15">
      <c r="BJ1745" s="36"/>
    </row>
    <row r="1746" ht="15">
      <c r="BJ1746" s="36"/>
    </row>
    <row r="1747" ht="15">
      <c r="BJ1747" s="36"/>
    </row>
    <row r="1748" ht="15">
      <c r="BJ1748" s="36"/>
    </row>
    <row r="1749" ht="15">
      <c r="BJ1749" s="36"/>
    </row>
    <row r="1750" ht="15">
      <c r="BJ1750" s="36"/>
    </row>
    <row r="1751" ht="15">
      <c r="BJ1751" s="36"/>
    </row>
    <row r="1752" ht="15">
      <c r="BJ1752" s="36"/>
    </row>
    <row r="1753" ht="15">
      <c r="BJ1753" s="36"/>
    </row>
    <row r="1754" ht="15">
      <c r="BJ1754" s="36"/>
    </row>
    <row r="1755" ht="15">
      <c r="BJ1755" s="36"/>
    </row>
    <row r="1756" ht="15">
      <c r="BJ1756" s="36"/>
    </row>
    <row r="1757" ht="15">
      <c r="BJ1757" s="36"/>
    </row>
    <row r="1758" ht="15">
      <c r="BJ1758" s="36"/>
    </row>
    <row r="1759" ht="15">
      <c r="BJ1759" s="36"/>
    </row>
    <row r="1760" ht="15">
      <c r="BJ1760" s="36"/>
    </row>
    <row r="1761" ht="15">
      <c r="BJ1761" s="36"/>
    </row>
    <row r="1762" ht="15">
      <c r="BJ1762" s="36"/>
    </row>
    <row r="1763" ht="15">
      <c r="BJ1763" s="36"/>
    </row>
    <row r="1764" ht="15">
      <c r="BJ1764" s="36"/>
    </row>
    <row r="1765" ht="15">
      <c r="BJ1765" s="36"/>
    </row>
    <row r="1766" ht="15">
      <c r="BJ1766" s="36"/>
    </row>
    <row r="1767" ht="15">
      <c r="BJ1767" s="36"/>
    </row>
    <row r="1768" ht="15">
      <c r="BJ1768" s="36"/>
    </row>
    <row r="1769" ht="15">
      <c r="BJ1769" s="36"/>
    </row>
    <row r="1770" ht="15">
      <c r="BJ1770" s="36"/>
    </row>
    <row r="1771" ht="15">
      <c r="BJ1771" s="36"/>
    </row>
    <row r="1772" ht="15">
      <c r="BJ1772" s="36"/>
    </row>
    <row r="1773" ht="15">
      <c r="BJ1773" s="36"/>
    </row>
    <row r="1774" ht="15">
      <c r="BJ1774" s="36"/>
    </row>
    <row r="1775" ht="15">
      <c r="BJ1775" s="36"/>
    </row>
    <row r="1776" ht="15">
      <c r="BJ1776" s="36"/>
    </row>
    <row r="1777" ht="15">
      <c r="BJ1777" s="36"/>
    </row>
    <row r="1778" ht="15">
      <c r="BJ1778" s="36"/>
    </row>
    <row r="1779" ht="15">
      <c r="BJ1779" s="36"/>
    </row>
    <row r="1780" ht="15">
      <c r="BJ1780" s="36"/>
    </row>
    <row r="1781" ht="15">
      <c r="BJ1781" s="36"/>
    </row>
    <row r="1782" ht="15">
      <c r="BJ1782" s="36"/>
    </row>
    <row r="1783" ht="15">
      <c r="BJ1783" s="36"/>
    </row>
    <row r="1784" ht="15">
      <c r="BJ1784" s="36"/>
    </row>
    <row r="1785" ht="15">
      <c r="BJ1785" s="36"/>
    </row>
    <row r="1786" ht="15">
      <c r="BJ1786" s="36"/>
    </row>
    <row r="1787" ht="15">
      <c r="BJ1787" s="36"/>
    </row>
    <row r="1788" ht="15">
      <c r="BJ1788" s="36"/>
    </row>
    <row r="1789" ht="15">
      <c r="BJ1789" s="36"/>
    </row>
    <row r="1790" ht="15">
      <c r="BJ1790" s="36"/>
    </row>
    <row r="1791" ht="15">
      <c r="BJ1791" s="36"/>
    </row>
    <row r="1792" ht="15">
      <c r="BJ1792" s="36"/>
    </row>
    <row r="1793" ht="15">
      <c r="BJ1793" s="36"/>
    </row>
    <row r="1794" ht="15">
      <c r="BJ1794" s="36"/>
    </row>
    <row r="1795" ht="15">
      <c r="BJ1795" s="36"/>
    </row>
    <row r="1796" ht="15">
      <c r="BJ1796" s="36"/>
    </row>
    <row r="1797" ht="15">
      <c r="BJ1797" s="36"/>
    </row>
    <row r="1798" ht="15">
      <c r="BJ1798" s="36"/>
    </row>
    <row r="1799" ht="15">
      <c r="BJ1799" s="36"/>
    </row>
    <row r="1800" ht="15">
      <c r="BJ1800" s="36"/>
    </row>
    <row r="1801" ht="15">
      <c r="BJ1801" s="36"/>
    </row>
    <row r="1802" ht="15">
      <c r="BJ1802" s="36"/>
    </row>
    <row r="1803" ht="15">
      <c r="BJ1803" s="36"/>
    </row>
    <row r="1804" ht="15">
      <c r="BJ1804" s="36"/>
    </row>
    <row r="1805" ht="15">
      <c r="BJ1805" s="36"/>
    </row>
    <row r="1806" ht="15">
      <c r="BJ1806" s="36"/>
    </row>
    <row r="1807" ht="15">
      <c r="BJ1807" s="36"/>
    </row>
    <row r="1808" ht="15">
      <c r="BJ1808" s="36"/>
    </row>
    <row r="1809" ht="15">
      <c r="BJ1809" s="36"/>
    </row>
    <row r="1810" ht="15">
      <c r="BJ1810" s="36"/>
    </row>
    <row r="1811" ht="15">
      <c r="BJ1811" s="36"/>
    </row>
    <row r="1812" ht="15">
      <c r="BJ1812" s="36"/>
    </row>
    <row r="1813" ht="15">
      <c r="BJ1813" s="36"/>
    </row>
    <row r="1814" ht="15">
      <c r="BJ1814" s="36"/>
    </row>
    <row r="1815" ht="15">
      <c r="BJ1815" s="36"/>
    </row>
    <row r="1816" ht="15">
      <c r="BJ1816" s="36"/>
    </row>
    <row r="1817" ht="15">
      <c r="BJ1817" s="36"/>
    </row>
    <row r="1818" ht="15">
      <c r="BJ1818" s="36"/>
    </row>
    <row r="1819" ht="15">
      <c r="BJ1819" s="36"/>
    </row>
    <row r="1820" ht="15">
      <c r="BJ1820" s="36"/>
    </row>
    <row r="1821" ht="15">
      <c r="BJ1821" s="36"/>
    </row>
    <row r="1822" ht="15">
      <c r="BJ1822" s="36"/>
    </row>
    <row r="1823" ht="15">
      <c r="BJ1823" s="36"/>
    </row>
    <row r="1824" ht="15">
      <c r="BJ1824" s="36"/>
    </row>
    <row r="1825" ht="15">
      <c r="BJ1825" s="36"/>
    </row>
    <row r="1826" ht="15">
      <c r="BJ1826" s="36"/>
    </row>
    <row r="1827" ht="15">
      <c r="BJ1827" s="36"/>
    </row>
    <row r="1828" ht="15">
      <c r="BJ1828" s="36"/>
    </row>
    <row r="1829" ht="15">
      <c r="BJ1829" s="36"/>
    </row>
    <row r="1830" ht="15">
      <c r="BJ1830" s="36"/>
    </row>
    <row r="1831" ht="15">
      <c r="BJ1831" s="36"/>
    </row>
    <row r="1832" ht="15">
      <c r="BJ1832" s="36"/>
    </row>
    <row r="1833" ht="15">
      <c r="BJ1833" s="36"/>
    </row>
    <row r="1834" ht="15">
      <c r="BJ1834" s="36"/>
    </row>
    <row r="1835" ht="15">
      <c r="BJ1835" s="36"/>
    </row>
    <row r="1836" ht="15">
      <c r="BJ1836" s="36"/>
    </row>
    <row r="1837" ht="15">
      <c r="BJ1837" s="36"/>
    </row>
    <row r="1838" ht="15">
      <c r="BJ1838" s="36"/>
    </row>
    <row r="1839" ht="15">
      <c r="BJ1839" s="36"/>
    </row>
    <row r="1840" ht="15">
      <c r="BJ1840" s="36"/>
    </row>
    <row r="1841" ht="15">
      <c r="BJ1841" s="36"/>
    </row>
    <row r="1842" ht="15">
      <c r="BJ1842" s="36"/>
    </row>
    <row r="1843" ht="15">
      <c r="BJ1843" s="36"/>
    </row>
    <row r="1844" ht="15">
      <c r="BJ1844" s="36"/>
    </row>
    <row r="1845" ht="15">
      <c r="BJ1845" s="36"/>
    </row>
    <row r="1846" ht="15">
      <c r="BJ1846" s="36"/>
    </row>
    <row r="1847" ht="15">
      <c r="BJ1847" s="36"/>
    </row>
    <row r="1848" ht="15">
      <c r="BJ1848" s="36"/>
    </row>
    <row r="1849" ht="15">
      <c r="BJ1849" s="36"/>
    </row>
    <row r="1850" ht="15">
      <c r="BJ1850" s="36"/>
    </row>
    <row r="1851" ht="15">
      <c r="BJ1851" s="36"/>
    </row>
    <row r="1852" ht="15">
      <c r="BJ1852" s="36"/>
    </row>
    <row r="1853" ht="15">
      <c r="BJ1853" s="36"/>
    </row>
    <row r="1854" ht="15">
      <c r="BJ1854" s="36"/>
    </row>
    <row r="1855" ht="15">
      <c r="BJ1855" s="36"/>
    </row>
    <row r="1856" ht="15">
      <c r="BJ1856" s="36"/>
    </row>
    <row r="1857" ht="15">
      <c r="BJ1857" s="36"/>
    </row>
    <row r="1858" ht="15">
      <c r="BJ1858" s="36"/>
    </row>
    <row r="1859" ht="15">
      <c r="BJ1859" s="36"/>
    </row>
    <row r="1860" ht="15">
      <c r="BJ1860" s="36"/>
    </row>
    <row r="1861" ht="15">
      <c r="BJ1861" s="36"/>
    </row>
    <row r="1862" ht="15">
      <c r="BJ1862" s="36"/>
    </row>
    <row r="1863" ht="15">
      <c r="BJ1863" s="36"/>
    </row>
    <row r="1864" ht="15">
      <c r="BJ1864" s="36"/>
    </row>
    <row r="1865" ht="15">
      <c r="BJ1865" s="36"/>
    </row>
    <row r="1866" ht="15">
      <c r="BJ1866" s="36"/>
    </row>
    <row r="1867" ht="15">
      <c r="BJ1867" s="36"/>
    </row>
    <row r="1868" ht="15">
      <c r="BJ1868" s="36"/>
    </row>
    <row r="1869" ht="15">
      <c r="BJ1869" s="36"/>
    </row>
    <row r="1870" ht="15">
      <c r="BJ1870" s="36"/>
    </row>
    <row r="1871" ht="15">
      <c r="BJ1871" s="36"/>
    </row>
    <row r="1872" ht="15">
      <c r="BJ1872" s="36"/>
    </row>
    <row r="1873" ht="15">
      <c r="BJ1873" s="36"/>
    </row>
    <row r="1874" ht="15">
      <c r="BJ1874" s="36"/>
    </row>
    <row r="1875" ht="15">
      <c r="BJ1875" s="36"/>
    </row>
    <row r="1876" ht="15">
      <c r="BJ1876" s="36"/>
    </row>
    <row r="1877" ht="15">
      <c r="BJ1877" s="36"/>
    </row>
    <row r="1878" ht="15">
      <c r="BJ1878" s="36"/>
    </row>
    <row r="1879" ht="15">
      <c r="BJ1879" s="36"/>
    </row>
    <row r="1880" ht="15">
      <c r="BJ1880" s="36"/>
    </row>
    <row r="1881" ht="15">
      <c r="BJ1881" s="36"/>
    </row>
    <row r="1882" ht="15">
      <c r="BJ1882" s="36"/>
    </row>
    <row r="1883" ht="15">
      <c r="BJ1883" s="36"/>
    </row>
    <row r="1884" ht="15">
      <c r="BJ1884" s="36"/>
    </row>
    <row r="1885" ht="15">
      <c r="BJ1885" s="36"/>
    </row>
    <row r="1886" ht="15">
      <c r="BJ1886" s="36"/>
    </row>
    <row r="1887" ht="15">
      <c r="BJ1887" s="36"/>
    </row>
    <row r="1888" ht="15">
      <c r="BJ1888" s="36"/>
    </row>
    <row r="1889" ht="15">
      <c r="BJ1889" s="36"/>
    </row>
    <row r="1890" ht="15">
      <c r="BJ1890" s="36"/>
    </row>
    <row r="1891" ht="15">
      <c r="BJ1891" s="36"/>
    </row>
    <row r="1892" ht="15">
      <c r="BJ1892" s="36"/>
    </row>
    <row r="1893" ht="15">
      <c r="BJ1893" s="36"/>
    </row>
    <row r="1894" ht="15">
      <c r="BJ1894" s="36"/>
    </row>
    <row r="1895" ht="15">
      <c r="BJ1895" s="36"/>
    </row>
    <row r="1896" ht="15">
      <c r="BJ1896" s="36"/>
    </row>
    <row r="1897" ht="15">
      <c r="BJ1897" s="36"/>
    </row>
    <row r="1898" ht="15">
      <c r="BJ1898" s="36"/>
    </row>
    <row r="1899" ht="15">
      <c r="BJ1899" s="36"/>
    </row>
    <row r="1900" ht="15">
      <c r="BJ1900" s="36"/>
    </row>
    <row r="1901" ht="15">
      <c r="BJ1901" s="36"/>
    </row>
    <row r="1902" ht="15">
      <c r="BJ1902" s="36"/>
    </row>
    <row r="1903" ht="15">
      <c r="BJ1903" s="36"/>
    </row>
    <row r="1904" ht="15">
      <c r="BJ1904" s="36"/>
    </row>
    <row r="1905" ht="15">
      <c r="BJ1905" s="36"/>
    </row>
    <row r="1906" ht="15">
      <c r="BJ1906" s="36"/>
    </row>
    <row r="1907" ht="15">
      <c r="BJ1907" s="36"/>
    </row>
    <row r="1908" ht="15">
      <c r="BJ1908" s="36"/>
    </row>
    <row r="1909" ht="15">
      <c r="BJ1909" s="36"/>
    </row>
    <row r="1910" ht="15">
      <c r="BJ1910" s="36"/>
    </row>
    <row r="1911" ht="15">
      <c r="BJ1911" s="36"/>
    </row>
    <row r="1912" ht="15">
      <c r="BJ1912" s="36"/>
    </row>
    <row r="1913" ht="15">
      <c r="BJ1913" s="36"/>
    </row>
    <row r="1914" ht="15">
      <c r="BJ1914" s="36"/>
    </row>
    <row r="1915" ht="15">
      <c r="BJ1915" s="36"/>
    </row>
    <row r="1916" ht="15">
      <c r="BJ1916" s="36"/>
    </row>
    <row r="1917" ht="15">
      <c r="BJ1917" s="36"/>
    </row>
    <row r="1918" ht="15">
      <c r="BJ1918" s="36"/>
    </row>
    <row r="1919" ht="15">
      <c r="BJ1919" s="36"/>
    </row>
    <row r="1920" ht="15">
      <c r="BJ1920" s="36"/>
    </row>
    <row r="1921" ht="15">
      <c r="BJ1921" s="36"/>
    </row>
    <row r="1922" ht="15">
      <c r="BJ1922" s="36"/>
    </row>
    <row r="1923" ht="15">
      <c r="BJ1923" s="36"/>
    </row>
    <row r="1924" ht="15">
      <c r="BJ1924" s="36"/>
    </row>
    <row r="1925" ht="15">
      <c r="BJ1925" s="36"/>
    </row>
    <row r="1926" ht="15">
      <c r="BJ1926" s="36"/>
    </row>
    <row r="1927" ht="15">
      <c r="BJ1927" s="36"/>
    </row>
    <row r="1928" ht="15">
      <c r="BJ1928" s="36"/>
    </row>
    <row r="1929" ht="15">
      <c r="BJ1929" s="36"/>
    </row>
    <row r="1930" ht="15">
      <c r="BJ1930" s="36"/>
    </row>
    <row r="1931" ht="15">
      <c r="BJ1931" s="36"/>
    </row>
    <row r="1932" ht="15">
      <c r="BJ1932" s="36"/>
    </row>
    <row r="1933" ht="15">
      <c r="BJ1933" s="36"/>
    </row>
    <row r="1934" ht="15">
      <c r="BJ1934" s="36"/>
    </row>
    <row r="1935" ht="15">
      <c r="BJ1935" s="36"/>
    </row>
    <row r="1936" ht="15">
      <c r="BJ1936" s="36"/>
    </row>
    <row r="1937" ht="15">
      <c r="BJ1937" s="36"/>
    </row>
    <row r="1938" ht="15">
      <c r="BJ1938" s="36"/>
    </row>
    <row r="1939" ht="15">
      <c r="BJ1939" s="36"/>
    </row>
    <row r="1940" ht="15">
      <c r="BJ1940" s="36"/>
    </row>
    <row r="1941" ht="15">
      <c r="BJ1941" s="36"/>
    </row>
    <row r="1942" ht="15">
      <c r="BJ1942" s="36"/>
    </row>
    <row r="1943" ht="15">
      <c r="BJ1943" s="36"/>
    </row>
    <row r="1944" ht="15">
      <c r="BJ1944" s="36"/>
    </row>
    <row r="1945" ht="15">
      <c r="BJ1945" s="36"/>
    </row>
    <row r="1946" ht="15">
      <c r="BJ1946" s="36"/>
    </row>
    <row r="1947" ht="15">
      <c r="BJ1947" s="36"/>
    </row>
    <row r="1948" ht="15">
      <c r="BJ1948" s="36"/>
    </row>
    <row r="1949" ht="15">
      <c r="BJ1949" s="36"/>
    </row>
    <row r="1950" ht="15">
      <c r="BJ1950" s="36"/>
    </row>
    <row r="1951" ht="15">
      <c r="BJ1951" s="36"/>
    </row>
    <row r="1952" ht="15">
      <c r="BJ1952" s="36"/>
    </row>
    <row r="1953" ht="15">
      <c r="BJ1953" s="36"/>
    </row>
    <row r="1954" ht="15">
      <c r="BJ1954" s="36"/>
    </row>
    <row r="1955" ht="15">
      <c r="BJ1955" s="36"/>
    </row>
    <row r="1956" ht="15">
      <c r="BJ1956" s="36"/>
    </row>
    <row r="1957" ht="15">
      <c r="BJ1957" s="36"/>
    </row>
    <row r="1958" ht="15">
      <c r="BJ1958" s="36"/>
    </row>
    <row r="1959" ht="15">
      <c r="BJ1959" s="36"/>
    </row>
    <row r="1960" ht="15">
      <c r="BJ1960" s="36"/>
    </row>
    <row r="1961" ht="15">
      <c r="BJ1961" s="36"/>
    </row>
    <row r="1962" ht="15">
      <c r="BJ1962" s="36"/>
    </row>
    <row r="1963" ht="15">
      <c r="BJ1963" s="36"/>
    </row>
    <row r="1964" ht="15">
      <c r="BJ1964" s="36"/>
    </row>
    <row r="1965" ht="15">
      <c r="BJ1965" s="36"/>
    </row>
    <row r="1966" ht="15">
      <c r="BJ1966" s="36"/>
    </row>
    <row r="1967" ht="15">
      <c r="BJ1967" s="36"/>
    </row>
    <row r="1968" ht="15">
      <c r="BJ1968" s="36"/>
    </row>
    <row r="1969" ht="15">
      <c r="BJ1969" s="36"/>
    </row>
    <row r="1970" ht="15">
      <c r="BJ1970" s="36"/>
    </row>
    <row r="1971" ht="15">
      <c r="BJ1971" s="36"/>
    </row>
    <row r="1972" ht="15">
      <c r="BJ1972" s="36"/>
    </row>
    <row r="1973" ht="15">
      <c r="BJ1973" s="36"/>
    </row>
    <row r="1974" ht="15">
      <c r="BJ1974" s="36"/>
    </row>
    <row r="1975" ht="15">
      <c r="BJ1975" s="36"/>
    </row>
    <row r="1976" ht="15">
      <c r="BJ1976" s="36"/>
    </row>
    <row r="1977" ht="15">
      <c r="BJ1977" s="36"/>
    </row>
    <row r="1978" ht="15">
      <c r="BJ1978" s="36"/>
    </row>
    <row r="1979" ht="15">
      <c r="BJ1979" s="36"/>
    </row>
    <row r="1980" ht="15">
      <c r="BJ1980" s="36"/>
    </row>
    <row r="1981" ht="15">
      <c r="BJ1981" s="36"/>
    </row>
    <row r="1982" ht="15">
      <c r="BJ1982" s="36"/>
    </row>
    <row r="1983" ht="15">
      <c r="BJ1983" s="36"/>
    </row>
    <row r="1984" ht="15">
      <c r="BJ1984" s="36"/>
    </row>
    <row r="1985" ht="15">
      <c r="BJ1985" s="36"/>
    </row>
    <row r="1986" ht="15">
      <c r="BJ1986" s="36"/>
    </row>
    <row r="1987" ht="15">
      <c r="BJ1987" s="36"/>
    </row>
    <row r="1988" ht="15">
      <c r="BJ1988" s="36"/>
    </row>
    <row r="1989" ht="15">
      <c r="BJ1989" s="36"/>
    </row>
    <row r="1990" ht="15">
      <c r="BJ1990" s="36"/>
    </row>
    <row r="1991" ht="15">
      <c r="BJ1991" s="36"/>
    </row>
    <row r="1992" ht="15">
      <c r="BJ1992" s="36"/>
    </row>
    <row r="1993" ht="15">
      <c r="BJ1993" s="36"/>
    </row>
    <row r="1994" ht="15">
      <c r="BJ1994" s="36"/>
    </row>
    <row r="1995" ht="15">
      <c r="BJ1995" s="36"/>
    </row>
    <row r="1996" ht="15">
      <c r="BJ1996" s="36"/>
    </row>
    <row r="1997" ht="15">
      <c r="BJ1997" s="36"/>
    </row>
    <row r="1998" ht="15">
      <c r="BJ1998" s="36"/>
    </row>
    <row r="1999" ht="15">
      <c r="BJ1999" s="36"/>
    </row>
    <row r="2000" ht="15">
      <c r="BJ2000" s="36"/>
    </row>
    <row r="2001" ht="15">
      <c r="BJ2001" s="36"/>
    </row>
    <row r="2002" ht="15">
      <c r="BJ2002" s="36"/>
    </row>
    <row r="2003" ht="15">
      <c r="BJ2003" s="36"/>
    </row>
    <row r="2004" ht="15">
      <c r="BJ2004" s="36"/>
    </row>
    <row r="2005" ht="15">
      <c r="BJ2005" s="36"/>
    </row>
    <row r="2006" ht="15">
      <c r="BJ2006" s="36"/>
    </row>
    <row r="2007" ht="15">
      <c r="BJ2007" s="36"/>
    </row>
    <row r="2008" ht="15">
      <c r="BJ2008" s="36"/>
    </row>
    <row r="2009" ht="15">
      <c r="BJ2009" s="36"/>
    </row>
    <row r="2010" ht="15">
      <c r="BJ2010" s="36"/>
    </row>
    <row r="2011" ht="15">
      <c r="BJ2011" s="36"/>
    </row>
    <row r="2012" ht="15">
      <c r="BJ2012" s="36"/>
    </row>
    <row r="2013" ht="15">
      <c r="BJ2013" s="36"/>
    </row>
    <row r="2014" ht="15">
      <c r="BJ2014" s="36"/>
    </row>
    <row r="2015" ht="15">
      <c r="BJ2015" s="36"/>
    </row>
    <row r="2016" ht="15">
      <c r="BJ2016" s="36"/>
    </row>
    <row r="2017" ht="15">
      <c r="BJ2017" s="36"/>
    </row>
    <row r="2018" ht="15">
      <c r="BJ2018" s="36"/>
    </row>
    <row r="2019" ht="15">
      <c r="BJ2019" s="36"/>
    </row>
    <row r="2020" ht="15">
      <c r="BJ2020" s="36"/>
    </row>
    <row r="2021" ht="15">
      <c r="BJ2021" s="36"/>
    </row>
    <row r="2022" ht="15">
      <c r="BJ2022" s="36"/>
    </row>
    <row r="2023" ht="15">
      <c r="BJ2023" s="36"/>
    </row>
    <row r="2024" ht="15">
      <c r="BJ2024" s="36"/>
    </row>
    <row r="2025" ht="15">
      <c r="BJ2025" s="36"/>
    </row>
    <row r="2026" ht="15">
      <c r="BJ2026" s="36"/>
    </row>
    <row r="2027" ht="15">
      <c r="BJ2027" s="36"/>
    </row>
    <row r="2028" ht="15">
      <c r="BJ2028" s="36"/>
    </row>
    <row r="2029" ht="15">
      <c r="BJ2029" s="36"/>
    </row>
    <row r="2030" ht="15">
      <c r="BJ2030" s="36"/>
    </row>
    <row r="2031" ht="15">
      <c r="BJ2031" s="36"/>
    </row>
    <row r="2032" ht="15">
      <c r="BJ2032" s="36"/>
    </row>
    <row r="2033" ht="15">
      <c r="BJ2033" s="36"/>
    </row>
    <row r="2034" ht="15">
      <c r="BJ2034" s="36"/>
    </row>
    <row r="2035" ht="15">
      <c r="BJ2035" s="36"/>
    </row>
    <row r="2036" ht="15">
      <c r="BJ2036" s="36"/>
    </row>
    <row r="2037" ht="15">
      <c r="BJ2037" s="36"/>
    </row>
    <row r="2038" ht="15">
      <c r="BJ2038" s="36"/>
    </row>
    <row r="2039" ht="15">
      <c r="BJ2039" s="36"/>
    </row>
    <row r="2040" ht="15">
      <c r="BJ2040" s="36"/>
    </row>
    <row r="2041" ht="15">
      <c r="BJ2041" s="36"/>
    </row>
    <row r="2042" ht="15">
      <c r="BJ2042" s="36"/>
    </row>
    <row r="2043" ht="15">
      <c r="BJ2043" s="36"/>
    </row>
    <row r="2044" ht="15">
      <c r="BJ2044" s="36"/>
    </row>
    <row r="2045" ht="15">
      <c r="BJ2045" s="36"/>
    </row>
    <row r="2046" ht="15">
      <c r="BJ2046" s="36"/>
    </row>
    <row r="2047" ht="15">
      <c r="BJ2047" s="36"/>
    </row>
    <row r="2048" ht="15">
      <c r="BJ2048" s="36"/>
    </row>
    <row r="2049" ht="15">
      <c r="BJ2049" s="36"/>
    </row>
    <row r="2050" ht="15">
      <c r="BJ2050" s="36"/>
    </row>
    <row r="2051" ht="15">
      <c r="BJ2051" s="36"/>
    </row>
    <row r="2052" ht="15">
      <c r="BJ2052" s="36"/>
    </row>
    <row r="2053" ht="15">
      <c r="BJ2053" s="36"/>
    </row>
    <row r="2054" ht="15">
      <c r="BJ2054" s="36"/>
    </row>
    <row r="2055" ht="15">
      <c r="BJ2055" s="36"/>
    </row>
    <row r="2056" ht="15">
      <c r="BJ2056" s="36"/>
    </row>
    <row r="2057" ht="15">
      <c r="BJ2057" s="36"/>
    </row>
    <row r="2058" ht="15">
      <c r="BJ2058" s="36"/>
    </row>
    <row r="2059" ht="15">
      <c r="BJ2059" s="36"/>
    </row>
    <row r="2060" ht="15">
      <c r="BJ2060" s="36"/>
    </row>
    <row r="2061" ht="15">
      <c r="BJ2061" s="36"/>
    </row>
    <row r="2062" ht="15">
      <c r="BJ2062" s="36"/>
    </row>
    <row r="2063" ht="15">
      <c r="BJ2063" s="36"/>
    </row>
    <row r="2064" ht="15">
      <c r="BJ2064" s="36"/>
    </row>
    <row r="2065" ht="15">
      <c r="BJ2065" s="36"/>
    </row>
    <row r="2066" ht="15">
      <c r="BJ2066" s="36"/>
    </row>
    <row r="2067" ht="15">
      <c r="BJ2067" s="36"/>
    </row>
    <row r="2068" ht="15">
      <c r="BJ2068" s="36"/>
    </row>
    <row r="2069" ht="15">
      <c r="BJ2069" s="36"/>
    </row>
    <row r="2070" ht="15">
      <c r="BJ2070" s="36"/>
    </row>
    <row r="2071" ht="15">
      <c r="BJ2071" s="36"/>
    </row>
    <row r="2072" ht="15">
      <c r="BJ2072" s="36"/>
    </row>
    <row r="2073" ht="15">
      <c r="BJ2073" s="36"/>
    </row>
    <row r="2074" ht="15">
      <c r="BJ2074" s="36"/>
    </row>
    <row r="2075" ht="15">
      <c r="BJ2075" s="36"/>
    </row>
    <row r="2076" ht="15">
      <c r="BJ2076" s="36"/>
    </row>
    <row r="2077" ht="15">
      <c r="BJ2077" s="36"/>
    </row>
    <row r="2078" ht="15">
      <c r="BJ2078" s="36"/>
    </row>
    <row r="2079" ht="15">
      <c r="BJ2079" s="36"/>
    </row>
    <row r="2080" ht="15">
      <c r="BJ2080" s="36"/>
    </row>
    <row r="2081" ht="15">
      <c r="BJ2081" s="36"/>
    </row>
    <row r="2082" ht="15">
      <c r="BJ2082" s="36"/>
    </row>
    <row r="2083" ht="15">
      <c r="BJ2083" s="36"/>
    </row>
    <row r="2084" ht="15">
      <c r="BJ2084" s="36"/>
    </row>
    <row r="2085" ht="15">
      <c r="BJ2085" s="36"/>
    </row>
    <row r="2086" ht="15">
      <c r="BJ2086" s="36"/>
    </row>
    <row r="2087" ht="15">
      <c r="BJ2087" s="36"/>
    </row>
    <row r="2088" ht="15">
      <c r="BJ2088" s="36"/>
    </row>
    <row r="2089" ht="15">
      <c r="BJ2089" s="36"/>
    </row>
    <row r="2090" ht="15">
      <c r="BJ2090" s="36"/>
    </row>
    <row r="2091" ht="15">
      <c r="BJ2091" s="36"/>
    </row>
    <row r="2092" ht="15">
      <c r="BJ2092" s="36"/>
    </row>
    <row r="2093" ht="15">
      <c r="BJ2093" s="36"/>
    </row>
    <row r="2094" ht="15">
      <c r="BJ2094" s="36"/>
    </row>
    <row r="2095" ht="15">
      <c r="BJ2095" s="36"/>
    </row>
    <row r="2096" ht="15">
      <c r="BJ2096" s="36"/>
    </row>
    <row r="2097" ht="15">
      <c r="BJ2097" s="36"/>
    </row>
    <row r="2098" ht="15">
      <c r="BJ2098" s="36"/>
    </row>
    <row r="2099" ht="15">
      <c r="BJ2099" s="36"/>
    </row>
    <row r="2100" ht="15">
      <c r="BJ2100" s="36"/>
    </row>
    <row r="2101" ht="15">
      <c r="BJ2101" s="36"/>
    </row>
    <row r="2102" ht="15">
      <c r="BJ2102" s="36"/>
    </row>
    <row r="2103" ht="15">
      <c r="BJ2103" s="36"/>
    </row>
    <row r="2104" ht="15">
      <c r="BJ2104" s="36"/>
    </row>
    <row r="2105" ht="15">
      <c r="BJ2105" s="36"/>
    </row>
    <row r="2106" ht="15">
      <c r="BJ2106" s="36"/>
    </row>
    <row r="2107" ht="15">
      <c r="BJ2107" s="36"/>
    </row>
    <row r="2108" ht="15">
      <c r="BJ2108" s="36"/>
    </row>
    <row r="2109" ht="15">
      <c r="BJ2109" s="36"/>
    </row>
    <row r="2110" ht="15">
      <c r="BJ2110" s="36"/>
    </row>
    <row r="2111" ht="15">
      <c r="BJ2111" s="36"/>
    </row>
    <row r="2112" ht="15">
      <c r="BJ2112" s="36"/>
    </row>
    <row r="2113" ht="15">
      <c r="BJ2113" s="36"/>
    </row>
    <row r="2114" ht="15">
      <c r="BJ2114" s="36"/>
    </row>
    <row r="2115" ht="15">
      <c r="BJ2115" s="36"/>
    </row>
    <row r="2116" ht="15">
      <c r="BJ2116" s="36"/>
    </row>
    <row r="2117" ht="15">
      <c r="BJ2117" s="36"/>
    </row>
    <row r="2118" ht="15">
      <c r="BJ2118" s="36"/>
    </row>
    <row r="2119" ht="15">
      <c r="BJ2119" s="36"/>
    </row>
    <row r="2120" ht="15">
      <c r="BJ2120" s="36"/>
    </row>
    <row r="2121" ht="15">
      <c r="BJ2121" s="36"/>
    </row>
    <row r="2122" ht="15">
      <c r="BJ2122" s="36"/>
    </row>
    <row r="2123" ht="15">
      <c r="BJ2123" s="36"/>
    </row>
    <row r="2124" ht="15">
      <c r="BJ2124" s="36"/>
    </row>
    <row r="2125" ht="15">
      <c r="BJ2125" s="36"/>
    </row>
    <row r="2126" ht="15">
      <c r="BJ2126" s="36"/>
    </row>
    <row r="2127" ht="15">
      <c r="BJ2127" s="36"/>
    </row>
    <row r="2128" ht="15">
      <c r="BJ2128" s="36"/>
    </row>
    <row r="2129" ht="15">
      <c r="BJ2129" s="36"/>
    </row>
    <row r="2130" ht="15">
      <c r="BJ2130" s="36"/>
    </row>
    <row r="2131" ht="15">
      <c r="BJ2131" s="36"/>
    </row>
    <row r="2132" ht="15">
      <c r="BJ2132" s="36"/>
    </row>
    <row r="2133" ht="15">
      <c r="BJ2133" s="36"/>
    </row>
    <row r="2134" ht="15">
      <c r="BJ2134" s="36"/>
    </row>
    <row r="2135" ht="15">
      <c r="BJ2135" s="36"/>
    </row>
    <row r="2136" ht="15">
      <c r="BJ2136" s="36"/>
    </row>
    <row r="2137" ht="15">
      <c r="BJ2137" s="36"/>
    </row>
    <row r="2138" ht="15">
      <c r="BJ2138" s="36"/>
    </row>
    <row r="2139" ht="15">
      <c r="BJ2139" s="36"/>
    </row>
    <row r="2140" ht="15">
      <c r="BJ2140" s="36"/>
    </row>
    <row r="2141" ht="15">
      <c r="BJ2141" s="36"/>
    </row>
    <row r="2142" ht="15">
      <c r="BJ2142" s="36"/>
    </row>
    <row r="2143" ht="15">
      <c r="BJ2143" s="36"/>
    </row>
    <row r="2144" ht="15">
      <c r="BJ2144" s="36"/>
    </row>
    <row r="2145" ht="15">
      <c r="BJ2145" s="36"/>
    </row>
    <row r="2146" ht="15">
      <c r="BJ2146" s="36"/>
    </row>
    <row r="2147" ht="15">
      <c r="BJ2147" s="36"/>
    </row>
    <row r="2148" ht="15">
      <c r="BJ2148" s="36"/>
    </row>
    <row r="2149" ht="15">
      <c r="BJ2149" s="36"/>
    </row>
    <row r="2150" ht="15">
      <c r="BJ2150" s="36"/>
    </row>
    <row r="2151" ht="15">
      <c r="BJ2151" s="36"/>
    </row>
    <row r="2152" ht="15">
      <c r="BJ2152" s="36"/>
    </row>
    <row r="2153" ht="15">
      <c r="BJ2153" s="36"/>
    </row>
    <row r="2154" ht="15">
      <c r="BJ2154" s="36"/>
    </row>
    <row r="2155" ht="15">
      <c r="BJ2155" s="36"/>
    </row>
    <row r="2156" ht="15">
      <c r="BJ2156" s="36"/>
    </row>
    <row r="2157" ht="15">
      <c r="BJ2157" s="36"/>
    </row>
    <row r="2158" ht="15">
      <c r="BJ2158" s="36"/>
    </row>
    <row r="2159" ht="15">
      <c r="BJ2159" s="36"/>
    </row>
    <row r="2160" ht="15">
      <c r="BJ2160" s="36"/>
    </row>
    <row r="2161" ht="15">
      <c r="BJ2161" s="36"/>
    </row>
    <row r="2162" ht="15">
      <c r="BJ2162" s="36"/>
    </row>
    <row r="2163" ht="15">
      <c r="BJ2163" s="36"/>
    </row>
    <row r="2164" ht="15">
      <c r="BJ2164" s="36"/>
    </row>
    <row r="2165" ht="15">
      <c r="BJ2165" s="36"/>
    </row>
    <row r="2166" ht="15">
      <c r="BJ2166" s="36"/>
    </row>
    <row r="2167" ht="15">
      <c r="BJ2167" s="36"/>
    </row>
    <row r="2168" ht="15">
      <c r="BJ2168" s="36"/>
    </row>
    <row r="2169" ht="15">
      <c r="BJ2169" s="36"/>
    </row>
    <row r="2170" ht="15">
      <c r="BJ2170" s="36"/>
    </row>
    <row r="2171" ht="15">
      <c r="BJ2171" s="36"/>
    </row>
    <row r="2172" ht="15">
      <c r="BJ2172" s="36"/>
    </row>
    <row r="2173" ht="15">
      <c r="BJ2173" s="36"/>
    </row>
    <row r="2174" ht="15">
      <c r="BJ2174" s="36"/>
    </row>
    <row r="2175" ht="15">
      <c r="BJ2175" s="36"/>
    </row>
    <row r="2176" ht="15">
      <c r="BJ2176" s="36"/>
    </row>
    <row r="2177" ht="15">
      <c r="BJ2177" s="36"/>
    </row>
    <row r="2178" ht="15">
      <c r="BJ2178" s="36"/>
    </row>
    <row r="2179" ht="15">
      <c r="BJ2179" s="36"/>
    </row>
    <row r="2180" ht="15">
      <c r="BJ2180" s="36"/>
    </row>
    <row r="2181" ht="15">
      <c r="BJ2181" s="36"/>
    </row>
    <row r="2182" ht="15">
      <c r="BJ2182" s="36"/>
    </row>
    <row r="2183" ht="15">
      <c r="BJ2183" s="36"/>
    </row>
    <row r="2184" ht="15">
      <c r="BJ2184" s="36"/>
    </row>
    <row r="2185" ht="15">
      <c r="BJ2185" s="36"/>
    </row>
    <row r="2186" ht="15">
      <c r="BJ2186" s="36"/>
    </row>
    <row r="2187" ht="15">
      <c r="BJ2187" s="36"/>
    </row>
    <row r="2188" ht="15">
      <c r="BJ2188" s="36"/>
    </row>
    <row r="2189" ht="15">
      <c r="BJ2189" s="36"/>
    </row>
    <row r="2190" ht="15">
      <c r="BJ2190" s="36"/>
    </row>
    <row r="2191" ht="15">
      <c r="BJ2191" s="36"/>
    </row>
    <row r="2192" ht="15">
      <c r="BJ2192" s="36"/>
    </row>
    <row r="2193" ht="15">
      <c r="BJ2193" s="36"/>
    </row>
    <row r="2194" ht="15">
      <c r="BJ2194" s="36"/>
    </row>
    <row r="2195" ht="15">
      <c r="BJ2195" s="36"/>
    </row>
    <row r="2196" ht="15">
      <c r="BJ2196" s="36"/>
    </row>
    <row r="2197" ht="15">
      <c r="BJ2197" s="36"/>
    </row>
    <row r="2198" ht="15">
      <c r="BJ2198" s="36"/>
    </row>
    <row r="2199" ht="15">
      <c r="BJ2199" s="36"/>
    </row>
    <row r="2200" ht="15">
      <c r="BJ2200" s="36"/>
    </row>
    <row r="2201" ht="15">
      <c r="BJ2201" s="36"/>
    </row>
    <row r="2202" ht="15">
      <c r="BJ2202" s="36"/>
    </row>
    <row r="2203" ht="15">
      <c r="BJ2203" s="36"/>
    </row>
    <row r="2204" ht="15">
      <c r="BJ2204" s="36"/>
    </row>
    <row r="2205" ht="15">
      <c r="BJ2205" s="36"/>
    </row>
    <row r="2206" ht="15">
      <c r="BJ2206" s="36"/>
    </row>
    <row r="2207" ht="15">
      <c r="BJ2207" s="36"/>
    </row>
    <row r="2208" ht="15">
      <c r="BJ2208" s="36"/>
    </row>
    <row r="2209" ht="15">
      <c r="BJ2209" s="36"/>
    </row>
    <row r="2210" ht="15">
      <c r="BJ2210" s="36"/>
    </row>
    <row r="2211" ht="15">
      <c r="BJ2211" s="36"/>
    </row>
    <row r="2212" ht="15">
      <c r="BJ2212" s="36"/>
    </row>
    <row r="2213" ht="15">
      <c r="BJ2213" s="36"/>
    </row>
    <row r="2214" ht="15">
      <c r="BJ2214" s="36"/>
    </row>
    <row r="2215" ht="15">
      <c r="BJ2215" s="36"/>
    </row>
    <row r="2216" ht="15">
      <c r="BJ2216" s="36"/>
    </row>
    <row r="2217" ht="15">
      <c r="BJ2217" s="36"/>
    </row>
    <row r="2218" ht="15">
      <c r="BJ2218" s="36"/>
    </row>
    <row r="2219" ht="15">
      <c r="BJ2219" s="36"/>
    </row>
    <row r="2220" ht="15">
      <c r="BJ2220" s="36"/>
    </row>
    <row r="2221" ht="15">
      <c r="BJ2221" s="36"/>
    </row>
    <row r="2222" ht="15">
      <c r="BJ2222" s="36"/>
    </row>
    <row r="2223" ht="15">
      <c r="BJ2223" s="36"/>
    </row>
    <row r="2224" ht="15">
      <c r="BJ2224" s="36"/>
    </row>
    <row r="2225" ht="15">
      <c r="BJ2225" s="36"/>
    </row>
    <row r="2226" ht="15">
      <c r="BJ2226" s="36"/>
    </row>
    <row r="2227" ht="15">
      <c r="BJ2227" s="36"/>
    </row>
    <row r="2228" ht="15">
      <c r="BJ2228" s="36"/>
    </row>
    <row r="2229" ht="15">
      <c r="BJ2229" s="36"/>
    </row>
    <row r="2230" ht="15">
      <c r="BJ2230" s="36"/>
    </row>
    <row r="2231" ht="15">
      <c r="BJ2231" s="36"/>
    </row>
    <row r="2232" ht="15">
      <c r="BJ2232" s="36"/>
    </row>
    <row r="2233" ht="15">
      <c r="BJ2233" s="36"/>
    </row>
    <row r="2234" ht="15">
      <c r="BJ2234" s="36"/>
    </row>
    <row r="2235" ht="15">
      <c r="BJ2235" s="36"/>
    </row>
    <row r="2236" ht="15">
      <c r="BJ2236" s="36"/>
    </row>
    <row r="2237" ht="15">
      <c r="BJ2237" s="36"/>
    </row>
    <row r="2238" ht="15">
      <c r="BJ2238" s="36"/>
    </row>
    <row r="2239" ht="15">
      <c r="BJ2239" s="36"/>
    </row>
    <row r="2240" ht="15">
      <c r="BJ2240" s="36"/>
    </row>
    <row r="2241" ht="15">
      <c r="BJ2241" s="36"/>
    </row>
    <row r="2242" ht="15">
      <c r="BJ2242" s="36"/>
    </row>
    <row r="2243" ht="15">
      <c r="BJ2243" s="36"/>
    </row>
    <row r="2244" ht="15">
      <c r="BJ2244" s="36"/>
    </row>
    <row r="2245" ht="15">
      <c r="BJ2245" s="36"/>
    </row>
    <row r="2246" ht="15">
      <c r="BJ2246" s="36"/>
    </row>
    <row r="2247" ht="15">
      <c r="BJ2247" s="36"/>
    </row>
    <row r="2248" ht="15">
      <c r="BJ2248" s="36"/>
    </row>
    <row r="2249" ht="15">
      <c r="BJ2249" s="36"/>
    </row>
    <row r="2250" ht="15">
      <c r="BJ2250" s="36"/>
    </row>
    <row r="2251" ht="15">
      <c r="BJ2251" s="36"/>
    </row>
    <row r="2252" ht="15">
      <c r="BJ2252" s="36"/>
    </row>
    <row r="2253" ht="15">
      <c r="BJ2253" s="36"/>
    </row>
    <row r="2254" ht="15">
      <c r="BJ2254" s="36"/>
    </row>
    <row r="2255" ht="15">
      <c r="BJ2255" s="36"/>
    </row>
    <row r="2256" ht="15">
      <c r="BJ2256" s="36"/>
    </row>
    <row r="2257" ht="15">
      <c r="BJ2257" s="36"/>
    </row>
    <row r="2258" ht="15">
      <c r="BJ2258" s="36"/>
    </row>
    <row r="2259" ht="15">
      <c r="BJ2259" s="36"/>
    </row>
    <row r="2260" ht="15">
      <c r="BJ2260" s="36"/>
    </row>
    <row r="2261" ht="15">
      <c r="BJ2261" s="36"/>
    </row>
    <row r="2262" ht="15">
      <c r="BJ2262" s="36"/>
    </row>
    <row r="2263" ht="15">
      <c r="BJ2263" s="36"/>
    </row>
    <row r="2264" ht="15">
      <c r="BJ2264" s="36"/>
    </row>
    <row r="2265" ht="15">
      <c r="BJ2265" s="36"/>
    </row>
    <row r="2266" ht="15">
      <c r="BJ2266" s="36"/>
    </row>
    <row r="2267" ht="15">
      <c r="BJ2267" s="36"/>
    </row>
    <row r="2268" ht="15">
      <c r="BJ2268" s="36"/>
    </row>
    <row r="2269" ht="15">
      <c r="BJ2269" s="36"/>
    </row>
    <row r="2270" ht="15">
      <c r="BJ2270" s="36"/>
    </row>
    <row r="2271" ht="15">
      <c r="BJ2271" s="36"/>
    </row>
    <row r="2272" ht="15">
      <c r="BJ2272" s="36"/>
    </row>
    <row r="2273" ht="15">
      <c r="BJ2273" s="36"/>
    </row>
    <row r="2274" ht="15">
      <c r="BJ2274" s="36"/>
    </row>
    <row r="2275" ht="15">
      <c r="BJ2275" s="36"/>
    </row>
    <row r="2276" ht="15">
      <c r="BJ2276" s="36"/>
    </row>
    <row r="2277" ht="15">
      <c r="BJ2277" s="36"/>
    </row>
    <row r="2278" ht="15">
      <c r="BJ2278" s="36"/>
    </row>
    <row r="2279" ht="15">
      <c r="BJ2279" s="36"/>
    </row>
    <row r="2280" ht="15">
      <c r="BJ2280" s="36"/>
    </row>
    <row r="2281" ht="15">
      <c r="BJ2281" s="36"/>
    </row>
    <row r="2282" ht="15">
      <c r="BJ2282" s="36"/>
    </row>
    <row r="2283" ht="15">
      <c r="BJ2283" s="36"/>
    </row>
    <row r="2284" ht="15">
      <c r="BJ2284" s="36"/>
    </row>
    <row r="2285" ht="15">
      <c r="BJ2285" s="36"/>
    </row>
    <row r="2286" ht="15">
      <c r="BJ2286" s="36"/>
    </row>
    <row r="2287" ht="15">
      <c r="BJ2287" s="36"/>
    </row>
    <row r="2288" ht="15">
      <c r="BJ2288" s="36"/>
    </row>
    <row r="2289" ht="15">
      <c r="BJ2289" s="36"/>
    </row>
    <row r="2290" ht="15">
      <c r="BJ2290" s="36"/>
    </row>
    <row r="2291" ht="15">
      <c r="BJ2291" s="36"/>
    </row>
    <row r="2292" ht="15">
      <c r="BJ2292" s="36"/>
    </row>
    <row r="2293" ht="15">
      <c r="BJ2293" s="36"/>
    </row>
    <row r="2294" ht="15">
      <c r="BJ2294" s="36"/>
    </row>
    <row r="2295" ht="15">
      <c r="BJ2295" s="36"/>
    </row>
    <row r="2296" ht="15">
      <c r="BJ2296" s="36"/>
    </row>
    <row r="2297" ht="15">
      <c r="BJ2297" s="36"/>
    </row>
    <row r="2298" ht="15">
      <c r="BJ2298" s="36"/>
    </row>
    <row r="2299" ht="15">
      <c r="BJ2299" s="36"/>
    </row>
    <row r="2300" ht="15">
      <c r="BJ2300" s="36"/>
    </row>
    <row r="2301" ht="15">
      <c r="BJ2301" s="36"/>
    </row>
    <row r="2302" ht="15">
      <c r="BJ2302" s="36"/>
    </row>
    <row r="2303" ht="15">
      <c r="BJ2303" s="36"/>
    </row>
    <row r="2304" ht="15">
      <c r="BJ2304" s="36"/>
    </row>
    <row r="2305" ht="15">
      <c r="BJ2305" s="36"/>
    </row>
    <row r="2306" ht="15">
      <c r="BJ2306" s="36"/>
    </row>
    <row r="2307" ht="15">
      <c r="BJ2307" s="36"/>
    </row>
    <row r="2308" ht="15">
      <c r="BJ2308" s="36"/>
    </row>
    <row r="2309" ht="15">
      <c r="BJ2309" s="36"/>
    </row>
    <row r="2310" ht="15">
      <c r="BJ2310" s="36"/>
    </row>
    <row r="2311" ht="15">
      <c r="BJ2311" s="36"/>
    </row>
    <row r="2312" ht="15">
      <c r="BJ2312" s="36"/>
    </row>
    <row r="2313" ht="15">
      <c r="BJ2313" s="36"/>
    </row>
    <row r="2314" ht="15">
      <c r="BJ2314" s="36"/>
    </row>
    <row r="2315" ht="15">
      <c r="BJ2315" s="36"/>
    </row>
    <row r="2316" ht="15">
      <c r="BJ2316" s="36"/>
    </row>
    <row r="2317" ht="15">
      <c r="BJ2317" s="36"/>
    </row>
    <row r="2318" ht="15">
      <c r="BJ2318" s="36"/>
    </row>
    <row r="2319" ht="15">
      <c r="BJ2319" s="36"/>
    </row>
    <row r="2320" ht="15">
      <c r="BJ2320" s="36"/>
    </row>
    <row r="2321" ht="15">
      <c r="BJ2321" s="36"/>
    </row>
    <row r="2322" ht="15">
      <c r="BJ2322" s="36"/>
    </row>
    <row r="2323" ht="15">
      <c r="BJ2323" s="36"/>
    </row>
    <row r="2324" ht="15">
      <c r="BJ2324" s="36"/>
    </row>
    <row r="2325" ht="15">
      <c r="BJ2325" s="36"/>
    </row>
    <row r="2326" ht="15">
      <c r="BJ2326" s="36"/>
    </row>
    <row r="2327" ht="15">
      <c r="BJ2327" s="36"/>
    </row>
    <row r="2328" ht="15">
      <c r="BJ2328" s="36"/>
    </row>
    <row r="2329" ht="15">
      <c r="BJ2329" s="36"/>
    </row>
    <row r="2330" ht="15">
      <c r="BJ2330" s="36"/>
    </row>
    <row r="2331" ht="15">
      <c r="BJ2331" s="36"/>
    </row>
    <row r="2332" ht="15">
      <c r="BJ2332" s="36"/>
    </row>
    <row r="2333" ht="15">
      <c r="BJ2333" s="36"/>
    </row>
    <row r="2334" ht="15">
      <c r="BJ2334" s="36"/>
    </row>
    <row r="2335" ht="15">
      <c r="BJ2335" s="36"/>
    </row>
    <row r="2336" ht="15">
      <c r="BJ2336" s="36"/>
    </row>
    <row r="2337" ht="15">
      <c r="BJ2337" s="36"/>
    </row>
    <row r="2338" ht="15">
      <c r="BJ2338" s="36"/>
    </row>
    <row r="2339" ht="15">
      <c r="BJ2339" s="36"/>
    </row>
    <row r="2340" ht="15">
      <c r="BJ2340" s="36"/>
    </row>
    <row r="2341" ht="15">
      <c r="BJ2341" s="36"/>
    </row>
    <row r="2342" ht="15">
      <c r="BJ2342" s="36"/>
    </row>
    <row r="2343" ht="15">
      <c r="BJ2343" s="36"/>
    </row>
    <row r="2344" ht="15">
      <c r="BJ2344" s="36"/>
    </row>
    <row r="2345" ht="15">
      <c r="BJ2345" s="36"/>
    </row>
    <row r="2346" ht="15">
      <c r="BJ2346" s="36"/>
    </row>
    <row r="2347" ht="15">
      <c r="BJ2347" s="36"/>
    </row>
    <row r="2348" ht="15">
      <c r="BJ2348" s="36"/>
    </row>
    <row r="2349" ht="15">
      <c r="BJ2349" s="36"/>
    </row>
    <row r="2350" ht="15">
      <c r="BJ2350" s="36"/>
    </row>
    <row r="2351" ht="15">
      <c r="BJ2351" s="36"/>
    </row>
    <row r="2352" ht="15">
      <c r="BJ2352" s="36"/>
    </row>
    <row r="2353" ht="15">
      <c r="BJ2353" s="36"/>
    </row>
    <row r="2354" ht="15">
      <c r="BJ2354" s="36"/>
    </row>
    <row r="2355" ht="15">
      <c r="BJ2355" s="36"/>
    </row>
    <row r="2356" ht="15">
      <c r="BJ2356" s="36"/>
    </row>
    <row r="2357" ht="15">
      <c r="BJ2357" s="36"/>
    </row>
    <row r="2358" ht="15">
      <c r="BJ2358" s="36"/>
    </row>
    <row r="2359" ht="15">
      <c r="BJ2359" s="36"/>
    </row>
    <row r="2360" ht="15">
      <c r="BJ2360" s="36"/>
    </row>
    <row r="2361" ht="15">
      <c r="BJ2361" s="36"/>
    </row>
    <row r="2362" ht="15">
      <c r="BJ2362" s="36"/>
    </row>
    <row r="2363" ht="15">
      <c r="BJ2363" s="36"/>
    </row>
    <row r="2364" ht="15">
      <c r="BJ2364" s="36"/>
    </row>
    <row r="2365" ht="15">
      <c r="BJ2365" s="36"/>
    </row>
    <row r="2366" ht="15">
      <c r="BJ2366" s="36"/>
    </row>
    <row r="2367" ht="15">
      <c r="BJ2367" s="36"/>
    </row>
    <row r="2368" ht="15">
      <c r="BJ2368" s="36"/>
    </row>
    <row r="2369" ht="15">
      <c r="BJ2369" s="36"/>
    </row>
    <row r="2370" ht="15">
      <c r="BJ2370" s="36"/>
    </row>
    <row r="2371" ht="15">
      <c r="BJ2371" s="36"/>
    </row>
    <row r="2372" ht="15">
      <c r="BJ2372" s="36"/>
    </row>
    <row r="2373" ht="15">
      <c r="BJ2373" s="36"/>
    </row>
    <row r="2374" ht="15">
      <c r="BJ2374" s="36"/>
    </row>
    <row r="2375" ht="15">
      <c r="BJ2375" s="36"/>
    </row>
    <row r="2376" ht="15">
      <c r="BJ2376" s="36"/>
    </row>
    <row r="2377" ht="15">
      <c r="BJ2377" s="36"/>
    </row>
    <row r="2378" ht="15">
      <c r="BJ2378" s="36"/>
    </row>
    <row r="2379" ht="15">
      <c r="BJ2379" s="36"/>
    </row>
    <row r="2380" ht="15">
      <c r="BJ2380" s="36"/>
    </row>
    <row r="2381" ht="15">
      <c r="BJ2381" s="36"/>
    </row>
    <row r="2382" ht="15">
      <c r="BJ2382" s="36"/>
    </row>
    <row r="2383" ht="15">
      <c r="BJ2383" s="36"/>
    </row>
    <row r="2384" ht="15">
      <c r="BJ2384" s="36"/>
    </row>
    <row r="2385" ht="15">
      <c r="BJ2385" s="36"/>
    </row>
    <row r="2386" ht="15">
      <c r="BJ2386" s="36"/>
    </row>
    <row r="2387" ht="15">
      <c r="BJ2387" s="36"/>
    </row>
    <row r="2388" ht="15">
      <c r="BJ2388" s="36"/>
    </row>
    <row r="2389" ht="15">
      <c r="BJ2389" s="36"/>
    </row>
    <row r="2390" ht="15">
      <c r="BJ2390" s="36"/>
    </row>
    <row r="2391" ht="15">
      <c r="BJ2391" s="36"/>
    </row>
    <row r="2392" ht="15">
      <c r="BJ2392" s="36"/>
    </row>
    <row r="2393" ht="15">
      <c r="BJ2393" s="36"/>
    </row>
    <row r="2394" ht="15">
      <c r="BJ2394" s="36"/>
    </row>
    <row r="2395" ht="15">
      <c r="BJ2395" s="36"/>
    </row>
    <row r="2396" ht="15">
      <c r="BJ2396" s="36"/>
    </row>
    <row r="2397" ht="15">
      <c r="BJ2397" s="36"/>
    </row>
    <row r="2398" ht="15">
      <c r="BJ2398" s="36"/>
    </row>
    <row r="2399" ht="15">
      <c r="BJ2399" s="36"/>
    </row>
    <row r="2400" ht="15">
      <c r="BJ2400" s="36"/>
    </row>
    <row r="2401" ht="15">
      <c r="BJ2401" s="36"/>
    </row>
    <row r="2402" ht="15">
      <c r="BJ2402" s="36"/>
    </row>
    <row r="2403" ht="15">
      <c r="BJ2403" s="36"/>
    </row>
    <row r="2404" ht="15">
      <c r="BJ2404" s="36"/>
    </row>
    <row r="2405" ht="15">
      <c r="BJ2405" s="36"/>
    </row>
    <row r="2406" ht="15">
      <c r="BJ2406" s="36"/>
    </row>
    <row r="2407" ht="15">
      <c r="BJ2407" s="36"/>
    </row>
    <row r="2408" ht="15">
      <c r="BJ2408" s="36"/>
    </row>
    <row r="2409" ht="15">
      <c r="BJ2409" s="36"/>
    </row>
    <row r="2410" ht="15">
      <c r="BJ2410" s="36"/>
    </row>
    <row r="2411" ht="15">
      <c r="BJ2411" s="36"/>
    </row>
    <row r="2412" ht="15">
      <c r="BJ2412" s="36"/>
    </row>
    <row r="2413" ht="15">
      <c r="BJ2413" s="36"/>
    </row>
    <row r="2414" ht="15">
      <c r="BJ2414" s="36"/>
    </row>
    <row r="2415" ht="15">
      <c r="BJ2415" s="36"/>
    </row>
    <row r="2416" ht="15">
      <c r="BJ2416" s="36"/>
    </row>
    <row r="2417" ht="15">
      <c r="BJ2417" s="36"/>
    </row>
    <row r="2418" ht="15">
      <c r="BJ2418" s="36"/>
    </row>
    <row r="2419" ht="15">
      <c r="BJ2419" s="36"/>
    </row>
    <row r="2420" ht="15">
      <c r="BJ2420" s="36"/>
    </row>
    <row r="2421" ht="15">
      <c r="BJ2421" s="36"/>
    </row>
    <row r="2422" ht="15">
      <c r="BJ2422" s="36"/>
    </row>
    <row r="2423" ht="15">
      <c r="BJ2423" s="36"/>
    </row>
    <row r="2424" ht="15">
      <c r="BJ2424" s="36"/>
    </row>
    <row r="2425" ht="15">
      <c r="BJ2425" s="36"/>
    </row>
    <row r="2426" ht="15">
      <c r="BJ2426" s="36"/>
    </row>
    <row r="2427" ht="15">
      <c r="BJ2427" s="36"/>
    </row>
    <row r="2428" ht="15">
      <c r="BJ2428" s="36"/>
    </row>
    <row r="2429" ht="15">
      <c r="BJ2429" s="36"/>
    </row>
    <row r="2430" ht="15">
      <c r="BJ2430" s="36"/>
    </row>
    <row r="2431" ht="15">
      <c r="BJ2431" s="36"/>
    </row>
    <row r="2432" ht="15">
      <c r="BJ2432" s="36"/>
    </row>
    <row r="2433" ht="15">
      <c r="BJ2433" s="36"/>
    </row>
    <row r="2434" ht="15">
      <c r="BJ2434" s="36"/>
    </row>
    <row r="2435" ht="15">
      <c r="BJ2435" s="36"/>
    </row>
    <row r="2436" ht="15">
      <c r="BJ2436" s="36"/>
    </row>
    <row r="2437" ht="15">
      <c r="BJ2437" s="36"/>
    </row>
    <row r="2438" ht="15">
      <c r="BJ2438" s="36"/>
    </row>
    <row r="2439" ht="15">
      <c r="BJ2439" s="36"/>
    </row>
    <row r="2440" ht="15">
      <c r="BJ2440" s="36"/>
    </row>
    <row r="2441" ht="15">
      <c r="BJ2441" s="36"/>
    </row>
    <row r="2442" ht="15">
      <c r="BJ2442" s="36"/>
    </row>
    <row r="2443" ht="15">
      <c r="BJ2443" s="36"/>
    </row>
    <row r="2444" ht="15">
      <c r="BJ2444" s="36"/>
    </row>
    <row r="2445" ht="15">
      <c r="BJ2445" s="36"/>
    </row>
    <row r="2446" ht="15">
      <c r="BJ2446" s="36"/>
    </row>
    <row r="2447" ht="15">
      <c r="BJ2447" s="36"/>
    </row>
    <row r="2448" ht="15">
      <c r="BJ2448" s="36"/>
    </row>
    <row r="2449" ht="15">
      <c r="BJ2449" s="36"/>
    </row>
    <row r="2450" ht="15">
      <c r="BJ2450" s="36"/>
    </row>
    <row r="2451" ht="15">
      <c r="BJ2451" s="36"/>
    </row>
    <row r="2452" ht="15">
      <c r="BJ2452" s="36"/>
    </row>
    <row r="2453" ht="15">
      <c r="BJ2453" s="36"/>
    </row>
    <row r="2454" ht="15">
      <c r="BJ2454" s="36"/>
    </row>
    <row r="2455" ht="15">
      <c r="BJ2455" s="36"/>
    </row>
    <row r="2456" ht="15">
      <c r="BJ2456" s="36"/>
    </row>
    <row r="2457" ht="15">
      <c r="BJ2457" s="36"/>
    </row>
    <row r="2458" ht="15">
      <c r="BJ2458" s="36"/>
    </row>
    <row r="2459" ht="15">
      <c r="BJ2459" s="36"/>
    </row>
    <row r="2460" ht="15">
      <c r="BJ2460" s="36"/>
    </row>
    <row r="2461" ht="15">
      <c r="BJ2461" s="36"/>
    </row>
    <row r="2462" ht="15">
      <c r="BJ2462" s="36"/>
    </row>
    <row r="2463" ht="15">
      <c r="BJ2463" s="36"/>
    </row>
    <row r="2464" ht="15">
      <c r="BJ2464" s="36"/>
    </row>
    <row r="2465" ht="15">
      <c r="BJ2465" s="36"/>
    </row>
    <row r="2466" ht="15">
      <c r="BJ2466" s="36"/>
    </row>
    <row r="2467" ht="15">
      <c r="BJ2467" s="36"/>
    </row>
    <row r="2468" ht="15">
      <c r="BJ2468" s="36"/>
    </row>
    <row r="2469" ht="15">
      <c r="BJ2469" s="36"/>
    </row>
    <row r="2470" ht="15">
      <c r="BJ2470" s="36"/>
    </row>
    <row r="2471" ht="15">
      <c r="BJ2471" s="36"/>
    </row>
    <row r="2472" ht="15">
      <c r="BJ2472" s="36"/>
    </row>
    <row r="2473" ht="15">
      <c r="BJ2473" s="36"/>
    </row>
    <row r="2474" ht="15">
      <c r="BJ2474" s="36"/>
    </row>
    <row r="2475" ht="15">
      <c r="BJ2475" s="36"/>
    </row>
    <row r="2476" ht="15">
      <c r="BJ2476" s="36"/>
    </row>
    <row r="2477" ht="15">
      <c r="BJ2477" s="36"/>
    </row>
    <row r="2478" ht="15">
      <c r="BJ2478" s="36"/>
    </row>
    <row r="2479" ht="15">
      <c r="BJ2479" s="36"/>
    </row>
    <row r="2480" ht="15">
      <c r="BJ2480" s="36"/>
    </row>
    <row r="2481" ht="15">
      <c r="BJ2481" s="36"/>
    </row>
    <row r="2482" ht="15">
      <c r="BJ2482" s="36"/>
    </row>
    <row r="2483" ht="15">
      <c r="BJ2483" s="36"/>
    </row>
    <row r="2484" ht="15">
      <c r="BJ2484" s="36"/>
    </row>
    <row r="2485" ht="15">
      <c r="BJ2485" s="36"/>
    </row>
    <row r="2486" ht="15">
      <c r="BJ2486" s="36"/>
    </row>
    <row r="2487" ht="15">
      <c r="BJ2487" s="36"/>
    </row>
    <row r="2488" ht="15">
      <c r="BJ2488" s="36"/>
    </row>
    <row r="2489" ht="15">
      <c r="BJ2489" s="36"/>
    </row>
    <row r="2490" ht="15">
      <c r="BJ2490" s="36"/>
    </row>
    <row r="2491" ht="15">
      <c r="BJ2491" s="36"/>
    </row>
    <row r="2492" ht="15">
      <c r="BJ2492" s="36"/>
    </row>
    <row r="2493" ht="15">
      <c r="BJ2493" s="36"/>
    </row>
    <row r="2494" ht="15">
      <c r="BJ2494" s="36"/>
    </row>
    <row r="2495" ht="15">
      <c r="BJ2495" s="36"/>
    </row>
    <row r="2496" ht="15">
      <c r="BJ2496" s="36"/>
    </row>
    <row r="2497" ht="15">
      <c r="BJ2497" s="36"/>
    </row>
    <row r="2498" ht="15">
      <c r="BJ2498" s="36"/>
    </row>
    <row r="2499" ht="15">
      <c r="BJ2499" s="36"/>
    </row>
    <row r="2500" ht="15">
      <c r="BJ2500" s="36"/>
    </row>
    <row r="2501" ht="15">
      <c r="BJ2501" s="36"/>
    </row>
    <row r="2502" ht="15">
      <c r="BJ2502" s="36"/>
    </row>
    <row r="2503" ht="15">
      <c r="BJ2503" s="36"/>
    </row>
    <row r="2504" ht="15">
      <c r="BJ2504" s="36"/>
    </row>
    <row r="2505" ht="15">
      <c r="BJ2505" s="36"/>
    </row>
    <row r="2506" ht="15">
      <c r="BJ2506" s="36"/>
    </row>
    <row r="2507" ht="15">
      <c r="BJ2507" s="36"/>
    </row>
    <row r="2508" ht="15">
      <c r="BJ2508" s="36"/>
    </row>
    <row r="2509" ht="15">
      <c r="BJ2509" s="36"/>
    </row>
    <row r="2510" ht="15">
      <c r="BJ2510" s="36"/>
    </row>
    <row r="2511" ht="15">
      <c r="BJ2511" s="36"/>
    </row>
    <row r="2512" ht="15">
      <c r="BJ2512" s="36"/>
    </row>
    <row r="2513" ht="15">
      <c r="BJ2513" s="36"/>
    </row>
    <row r="2514" ht="15">
      <c r="BJ2514" s="36"/>
    </row>
    <row r="2515" ht="15">
      <c r="BJ2515" s="36"/>
    </row>
    <row r="2516" ht="15">
      <c r="BJ2516" s="36"/>
    </row>
    <row r="2517" ht="15">
      <c r="BJ2517" s="36"/>
    </row>
    <row r="2518" ht="15">
      <c r="BJ2518" s="36"/>
    </row>
    <row r="2519" ht="15">
      <c r="BJ2519" s="36"/>
    </row>
    <row r="2520" ht="15">
      <c r="BJ2520" s="36"/>
    </row>
    <row r="2521" ht="15">
      <c r="BJ2521" s="36"/>
    </row>
    <row r="2522" ht="15">
      <c r="BJ2522" s="36"/>
    </row>
    <row r="2523" ht="15">
      <c r="BJ2523" s="36"/>
    </row>
    <row r="2524" ht="15">
      <c r="BJ2524" s="36"/>
    </row>
    <row r="2525" ht="15">
      <c r="BJ2525" s="36"/>
    </row>
    <row r="2526" ht="15">
      <c r="BJ2526" s="36"/>
    </row>
    <row r="2527" ht="15">
      <c r="BJ2527" s="36"/>
    </row>
    <row r="2528" ht="15">
      <c r="BJ2528" s="36"/>
    </row>
    <row r="2529" ht="15">
      <c r="BJ2529" s="36"/>
    </row>
    <row r="2530" ht="15">
      <c r="BJ2530" s="36"/>
    </row>
    <row r="2531" ht="15">
      <c r="BJ2531" s="36"/>
    </row>
    <row r="2532" ht="15">
      <c r="BJ2532" s="36"/>
    </row>
    <row r="2533" ht="15">
      <c r="BJ2533" s="36"/>
    </row>
    <row r="2534" ht="15">
      <c r="BJ2534" s="36"/>
    </row>
    <row r="2535" ht="15">
      <c r="BJ2535" s="36"/>
    </row>
    <row r="2536" ht="15">
      <c r="BJ2536" s="36"/>
    </row>
    <row r="2537" ht="15">
      <c r="BJ2537" s="36"/>
    </row>
    <row r="2538" ht="15">
      <c r="BJ2538" s="36"/>
    </row>
    <row r="2539" ht="15">
      <c r="BJ2539" s="36"/>
    </row>
    <row r="2540" ht="15">
      <c r="BJ2540" s="36"/>
    </row>
    <row r="2541" ht="15">
      <c r="BJ2541" s="36"/>
    </row>
    <row r="2542" ht="15">
      <c r="BJ2542" s="36"/>
    </row>
    <row r="2543" ht="15">
      <c r="BJ2543" s="36"/>
    </row>
    <row r="2544" ht="15">
      <c r="BJ2544" s="36"/>
    </row>
    <row r="2545" ht="15">
      <c r="BJ2545" s="36"/>
    </row>
    <row r="2546" ht="15">
      <c r="BJ2546" s="36"/>
    </row>
    <row r="2547" ht="15">
      <c r="BJ2547" s="36"/>
    </row>
    <row r="2548" ht="15">
      <c r="BJ2548" s="36"/>
    </row>
    <row r="2549" ht="15">
      <c r="BJ2549" s="36"/>
    </row>
    <row r="2550" ht="15">
      <c r="BJ2550" s="36"/>
    </row>
    <row r="2551" ht="15">
      <c r="BJ2551" s="36"/>
    </row>
    <row r="2552" ht="15">
      <c r="BJ2552" s="36"/>
    </row>
    <row r="2553" ht="15">
      <c r="BJ2553" s="36"/>
    </row>
    <row r="2554" ht="15">
      <c r="BJ2554" s="36"/>
    </row>
    <row r="2555" ht="15">
      <c r="BJ2555" s="36"/>
    </row>
    <row r="2556" ht="15">
      <c r="BJ2556" s="36"/>
    </row>
    <row r="2557" ht="15">
      <c r="BJ2557" s="36"/>
    </row>
    <row r="2558" ht="15">
      <c r="BJ2558" s="36"/>
    </row>
    <row r="2559" ht="15">
      <c r="BJ2559" s="36"/>
    </row>
    <row r="2560" ht="15">
      <c r="BJ2560" s="36"/>
    </row>
    <row r="2561" ht="15">
      <c r="BJ2561" s="36"/>
    </row>
    <row r="2562" ht="15">
      <c r="BJ2562" s="36"/>
    </row>
    <row r="2563" ht="15">
      <c r="BJ2563" s="36"/>
    </row>
    <row r="2564" ht="15">
      <c r="BJ2564" s="36"/>
    </row>
    <row r="2565" ht="15">
      <c r="BJ2565" s="36"/>
    </row>
    <row r="2566" ht="15">
      <c r="BJ2566" s="36"/>
    </row>
    <row r="2567" ht="15">
      <c r="BJ2567" s="36"/>
    </row>
    <row r="2568" ht="15">
      <c r="BJ2568" s="36"/>
    </row>
    <row r="2569" ht="15">
      <c r="BJ2569" s="36"/>
    </row>
    <row r="2570" ht="15">
      <c r="BJ2570" s="36"/>
    </row>
    <row r="2571" ht="15">
      <c r="BJ2571" s="36"/>
    </row>
    <row r="2572" ht="15">
      <c r="BJ2572" s="36"/>
    </row>
    <row r="2573" ht="15">
      <c r="BJ2573" s="36"/>
    </row>
    <row r="2574" ht="15">
      <c r="BJ2574" s="36"/>
    </row>
    <row r="2575" ht="15">
      <c r="BJ2575" s="36"/>
    </row>
    <row r="2576" ht="15">
      <c r="BJ2576" s="36"/>
    </row>
    <row r="2577" ht="15">
      <c r="BJ2577" s="36"/>
    </row>
    <row r="2578" ht="15">
      <c r="BJ2578" s="36"/>
    </row>
    <row r="2579" ht="15">
      <c r="BJ2579" s="36"/>
    </row>
    <row r="2580" ht="15">
      <c r="BJ2580" s="36"/>
    </row>
    <row r="2581" ht="15">
      <c r="BJ2581" s="36"/>
    </row>
    <row r="2582" ht="15">
      <c r="BJ2582" s="36"/>
    </row>
    <row r="2583" ht="15">
      <c r="BJ2583" s="36"/>
    </row>
    <row r="2584" ht="15">
      <c r="BJ2584" s="36"/>
    </row>
    <row r="2585" ht="15">
      <c r="BJ2585" s="36"/>
    </row>
    <row r="2586" ht="15">
      <c r="BJ2586" s="36"/>
    </row>
    <row r="2587" ht="15">
      <c r="BJ2587" s="36"/>
    </row>
    <row r="2588" ht="15">
      <c r="BJ2588" s="36"/>
    </row>
    <row r="2589" ht="15">
      <c r="BJ2589" s="36"/>
    </row>
    <row r="2590" ht="15">
      <c r="BJ2590" s="36"/>
    </row>
    <row r="2591" ht="15">
      <c r="BJ2591" s="36"/>
    </row>
    <row r="2592" ht="15">
      <c r="BJ2592" s="36"/>
    </row>
    <row r="2593" ht="15">
      <c r="BJ2593" s="36"/>
    </row>
    <row r="2594" ht="15">
      <c r="BJ2594" s="36"/>
    </row>
    <row r="2595" ht="15">
      <c r="BJ2595" s="36"/>
    </row>
    <row r="2596" ht="15">
      <c r="BJ2596" s="36"/>
    </row>
    <row r="2597" ht="15">
      <c r="BJ2597" s="36"/>
    </row>
    <row r="2598" ht="15">
      <c r="BJ2598" s="36"/>
    </row>
    <row r="2599" ht="15">
      <c r="BJ2599" s="36"/>
    </row>
    <row r="2600" ht="15">
      <c r="BJ2600" s="36"/>
    </row>
    <row r="2601" ht="15">
      <c r="BJ2601" s="36"/>
    </row>
    <row r="2602" ht="15">
      <c r="BJ2602" s="36"/>
    </row>
    <row r="2603" ht="15">
      <c r="BJ2603" s="36"/>
    </row>
    <row r="2604" ht="15">
      <c r="BJ2604" s="36"/>
    </row>
    <row r="2605" ht="15">
      <c r="BJ2605" s="36"/>
    </row>
    <row r="2606" ht="15">
      <c r="BJ2606" s="36"/>
    </row>
    <row r="2607" ht="15">
      <c r="BJ2607" s="36"/>
    </row>
    <row r="2608" ht="15">
      <c r="BJ2608" s="36"/>
    </row>
    <row r="2609" ht="15">
      <c r="BJ2609" s="36"/>
    </row>
    <row r="2610" ht="15">
      <c r="BJ2610" s="36"/>
    </row>
    <row r="2611" ht="15">
      <c r="BJ2611" s="36"/>
    </row>
    <row r="2612" ht="15">
      <c r="BJ2612" s="36"/>
    </row>
    <row r="2613" ht="15">
      <c r="BJ2613" s="36"/>
    </row>
    <row r="2614" ht="15">
      <c r="BJ2614" s="36"/>
    </row>
    <row r="2615" ht="15">
      <c r="BJ2615" s="36"/>
    </row>
    <row r="2616" ht="15">
      <c r="BJ2616" s="36"/>
    </row>
    <row r="2617" ht="15">
      <c r="BJ2617" s="36"/>
    </row>
    <row r="2618" ht="15">
      <c r="BJ2618" s="36"/>
    </row>
    <row r="2619" ht="15">
      <c r="BJ2619" s="36"/>
    </row>
    <row r="2620" ht="15">
      <c r="BJ2620" s="36"/>
    </row>
    <row r="2621" ht="15">
      <c r="BJ2621" s="36"/>
    </row>
    <row r="2622" ht="15">
      <c r="BJ2622" s="36"/>
    </row>
    <row r="2623" ht="15">
      <c r="BJ2623" s="36"/>
    </row>
    <row r="2624" ht="15">
      <c r="BJ2624" s="36"/>
    </row>
    <row r="2625" ht="15">
      <c r="BJ2625" s="36"/>
    </row>
    <row r="2626" ht="15">
      <c r="BJ2626" s="36"/>
    </row>
    <row r="2627" ht="15">
      <c r="BJ2627" s="36"/>
    </row>
    <row r="2628" ht="15">
      <c r="BJ2628" s="36"/>
    </row>
    <row r="2629" ht="15">
      <c r="BJ2629" s="36"/>
    </row>
    <row r="2630" ht="15">
      <c r="BJ2630" s="36"/>
    </row>
    <row r="2631" ht="15">
      <c r="BJ2631" s="36"/>
    </row>
    <row r="2632" ht="15">
      <c r="BJ2632" s="36"/>
    </row>
    <row r="2633" ht="15">
      <c r="BJ2633" s="36"/>
    </row>
    <row r="2634" ht="15">
      <c r="BJ2634" s="36"/>
    </row>
    <row r="2635" ht="15">
      <c r="BJ2635" s="36"/>
    </row>
    <row r="2636" ht="15">
      <c r="BJ2636" s="36"/>
    </row>
    <row r="2637" ht="15">
      <c r="BJ2637" s="36"/>
    </row>
    <row r="2638" ht="15">
      <c r="BJ2638" s="36"/>
    </row>
    <row r="2639" ht="15">
      <c r="BJ2639" s="36"/>
    </row>
    <row r="2640" ht="15">
      <c r="BJ2640" s="36"/>
    </row>
    <row r="2641" ht="15">
      <c r="BJ2641" s="36"/>
    </row>
    <row r="2642" ht="15">
      <c r="BJ2642" s="36"/>
    </row>
    <row r="2643" ht="15">
      <c r="BJ2643" s="36"/>
    </row>
    <row r="2644" ht="15">
      <c r="BJ2644" s="36"/>
    </row>
    <row r="2645" ht="15">
      <c r="BJ2645" s="36"/>
    </row>
    <row r="2646" ht="15">
      <c r="BJ2646" s="36"/>
    </row>
    <row r="2647" ht="15">
      <c r="BJ2647" s="36"/>
    </row>
    <row r="2648" ht="15">
      <c r="BJ2648" s="36"/>
    </row>
    <row r="2649" ht="15">
      <c r="BJ2649" s="36"/>
    </row>
    <row r="2650" ht="15">
      <c r="BJ2650" s="36"/>
    </row>
    <row r="2651" ht="15">
      <c r="BJ2651" s="36"/>
    </row>
    <row r="2652" ht="15">
      <c r="BJ2652" s="36"/>
    </row>
    <row r="2653" ht="15">
      <c r="BJ2653" s="36"/>
    </row>
    <row r="2654" ht="15">
      <c r="BJ2654" s="36"/>
    </row>
    <row r="2655" ht="15">
      <c r="BJ2655" s="36"/>
    </row>
    <row r="2656" ht="15">
      <c r="BJ2656" s="36"/>
    </row>
    <row r="2657" ht="15">
      <c r="BJ2657" s="36"/>
    </row>
    <row r="2658" ht="15">
      <c r="BJ2658" s="36"/>
    </row>
    <row r="2659" ht="15">
      <c r="BJ2659" s="36"/>
    </row>
    <row r="2660" ht="15">
      <c r="BJ2660" s="36"/>
    </row>
    <row r="2661" ht="15">
      <c r="BJ2661" s="36"/>
    </row>
    <row r="2662" ht="15">
      <c r="BJ2662" s="36"/>
    </row>
    <row r="2663" ht="15">
      <c r="BJ2663" s="36"/>
    </row>
    <row r="2664" ht="15">
      <c r="BJ2664" s="36"/>
    </row>
    <row r="2665" ht="15">
      <c r="BJ2665" s="36"/>
    </row>
    <row r="2666" ht="15">
      <c r="BJ2666" s="36"/>
    </row>
    <row r="2667" ht="15">
      <c r="BJ2667" s="36"/>
    </row>
    <row r="2668" ht="15">
      <c r="BJ2668" s="36"/>
    </row>
    <row r="2669" ht="15">
      <c r="BJ2669" s="36"/>
    </row>
    <row r="2670" ht="15">
      <c r="BJ2670" s="36"/>
    </row>
    <row r="2671" ht="15">
      <c r="BJ2671" s="36"/>
    </row>
    <row r="2672" ht="15">
      <c r="BJ2672" s="36"/>
    </row>
    <row r="2673" ht="15">
      <c r="BJ2673" s="36"/>
    </row>
    <row r="2674" ht="15">
      <c r="BJ2674" s="36"/>
    </row>
    <row r="2675" ht="15">
      <c r="BJ2675" s="36"/>
    </row>
    <row r="2676" ht="15">
      <c r="BJ2676" s="36"/>
    </row>
    <row r="2677" ht="15">
      <c r="BJ2677" s="36"/>
    </row>
    <row r="2678" ht="15">
      <c r="BJ2678" s="36"/>
    </row>
    <row r="2679" ht="15">
      <c r="BJ2679" s="36"/>
    </row>
    <row r="2680" ht="15">
      <c r="BJ2680" s="36"/>
    </row>
    <row r="2681" ht="15">
      <c r="BJ2681" s="36"/>
    </row>
    <row r="2682" ht="15">
      <c r="BJ2682" s="36"/>
    </row>
    <row r="2683" ht="15">
      <c r="BJ2683" s="36"/>
    </row>
    <row r="2684" ht="15">
      <c r="BJ2684" s="36"/>
    </row>
    <row r="2685" ht="15">
      <c r="BJ2685" s="36"/>
    </row>
    <row r="2686" ht="15">
      <c r="BJ2686" s="36"/>
    </row>
    <row r="2687" ht="15">
      <c r="BJ2687" s="36"/>
    </row>
    <row r="2688" ht="15">
      <c r="BJ2688" s="36"/>
    </row>
    <row r="2689" ht="15">
      <c r="BJ2689" s="36"/>
    </row>
    <row r="2690" ht="15">
      <c r="BJ2690" s="36"/>
    </row>
    <row r="2691" ht="15">
      <c r="BJ2691" s="36"/>
    </row>
    <row r="2692" ht="15">
      <c r="BJ2692" s="36"/>
    </row>
    <row r="2693" ht="15">
      <c r="BJ2693" s="36"/>
    </row>
    <row r="2694" ht="15">
      <c r="BJ2694" s="36"/>
    </row>
    <row r="2695" ht="15">
      <c r="BJ2695" s="36"/>
    </row>
    <row r="2696" ht="15">
      <c r="BJ2696" s="36"/>
    </row>
    <row r="2697" ht="15">
      <c r="BJ2697" s="36"/>
    </row>
    <row r="2698" ht="15">
      <c r="BJ2698" s="36"/>
    </row>
    <row r="2699" ht="15">
      <c r="BJ2699" s="36"/>
    </row>
    <row r="2700" ht="15">
      <c r="BJ2700" s="36"/>
    </row>
    <row r="2701" ht="15">
      <c r="BJ2701" s="36"/>
    </row>
    <row r="2702" ht="15">
      <c r="BJ2702" s="36"/>
    </row>
    <row r="2703" ht="15">
      <c r="BJ2703" s="36"/>
    </row>
    <row r="2704" ht="15">
      <c r="BJ2704" s="36"/>
    </row>
    <row r="2705" ht="15">
      <c r="BJ2705" s="36"/>
    </row>
    <row r="2706" ht="15">
      <c r="BJ2706" s="36"/>
    </row>
    <row r="2707" ht="15">
      <c r="BJ2707" s="36"/>
    </row>
    <row r="2708" ht="15">
      <c r="BJ2708" s="36"/>
    </row>
    <row r="2709" ht="15">
      <c r="BJ2709" s="36"/>
    </row>
    <row r="2710" ht="15">
      <c r="BJ2710" s="36"/>
    </row>
    <row r="2711" ht="15">
      <c r="BJ2711" s="36"/>
    </row>
    <row r="2712" ht="15">
      <c r="BJ2712" s="36"/>
    </row>
    <row r="2713" ht="15">
      <c r="BJ2713" s="36"/>
    </row>
    <row r="2714" ht="15">
      <c r="BJ2714" s="36"/>
    </row>
    <row r="2715" ht="15">
      <c r="BJ2715" s="36"/>
    </row>
    <row r="2716" ht="15">
      <c r="BJ2716" s="36"/>
    </row>
    <row r="2717" ht="15">
      <c r="BJ2717" s="36"/>
    </row>
    <row r="2718" ht="15">
      <c r="BJ2718" s="36"/>
    </row>
    <row r="2719" ht="15">
      <c r="BJ2719" s="36"/>
    </row>
    <row r="2720" ht="15">
      <c r="BJ2720" s="36"/>
    </row>
    <row r="2721" ht="15">
      <c r="BJ2721" s="36"/>
    </row>
    <row r="2722" ht="15">
      <c r="BJ2722" s="36"/>
    </row>
    <row r="2723" ht="15">
      <c r="BJ2723" s="36"/>
    </row>
    <row r="2724" ht="15">
      <c r="BJ2724" s="36"/>
    </row>
    <row r="2725" ht="15">
      <c r="BJ2725" s="36"/>
    </row>
    <row r="2726" ht="15">
      <c r="BJ2726" s="36"/>
    </row>
    <row r="2727" ht="15">
      <c r="BJ2727" s="36"/>
    </row>
    <row r="2728" ht="15">
      <c r="BJ2728" s="36"/>
    </row>
    <row r="2729" ht="15">
      <c r="BJ2729" s="36"/>
    </row>
    <row r="2730" ht="15">
      <c r="BJ2730" s="36"/>
    </row>
    <row r="2731" ht="15">
      <c r="BJ2731" s="36"/>
    </row>
    <row r="2732" ht="15">
      <c r="BJ2732" s="36"/>
    </row>
    <row r="2733" ht="15">
      <c r="BJ2733" s="36"/>
    </row>
    <row r="2734" ht="15">
      <c r="BJ2734" s="36"/>
    </row>
    <row r="2735" ht="15">
      <c r="BJ2735" s="36"/>
    </row>
    <row r="2736" ht="15">
      <c r="BJ2736" s="36"/>
    </row>
    <row r="2737" ht="15">
      <c r="BJ2737" s="36"/>
    </row>
    <row r="2738" ht="15">
      <c r="BJ2738" s="36"/>
    </row>
    <row r="2739" ht="15">
      <c r="BJ2739" s="36"/>
    </row>
    <row r="2740" ht="15">
      <c r="BJ2740" s="36"/>
    </row>
    <row r="2741" ht="15">
      <c r="BJ2741" s="36"/>
    </row>
    <row r="2742" ht="15">
      <c r="BJ2742" s="36"/>
    </row>
    <row r="2743" ht="15">
      <c r="BJ2743" s="36"/>
    </row>
    <row r="2744" ht="15">
      <c r="BJ2744" s="36"/>
    </row>
    <row r="2745" ht="15">
      <c r="BJ2745" s="36"/>
    </row>
    <row r="2746" ht="15">
      <c r="BJ2746" s="36"/>
    </row>
    <row r="2747" ht="15">
      <c r="BJ2747" s="36"/>
    </row>
    <row r="2748" ht="15">
      <c r="BJ2748" s="36"/>
    </row>
    <row r="2749" ht="15">
      <c r="BJ2749" s="36"/>
    </row>
    <row r="2750" ht="15">
      <c r="BJ2750" s="36"/>
    </row>
    <row r="2751" ht="15">
      <c r="BJ2751" s="36"/>
    </row>
    <row r="2752" ht="15">
      <c r="BJ2752" s="36"/>
    </row>
    <row r="2753" ht="15">
      <c r="BJ2753" s="36"/>
    </row>
    <row r="2754" ht="15">
      <c r="BJ2754" s="36"/>
    </row>
    <row r="2755" ht="15">
      <c r="BJ2755" s="36"/>
    </row>
    <row r="2756" ht="15">
      <c r="BJ2756" s="36"/>
    </row>
    <row r="2757" ht="15">
      <c r="BJ2757" s="36"/>
    </row>
    <row r="2758" ht="15">
      <c r="BJ2758" s="36"/>
    </row>
    <row r="2759" ht="15">
      <c r="BJ2759" s="36"/>
    </row>
    <row r="2760" ht="15">
      <c r="BJ2760" s="36"/>
    </row>
    <row r="2761" ht="15">
      <c r="BJ2761" s="36"/>
    </row>
    <row r="2762" ht="15">
      <c r="BJ2762" s="36"/>
    </row>
    <row r="2763" ht="15">
      <c r="BJ2763" s="36"/>
    </row>
    <row r="2764" ht="15">
      <c r="BJ2764" s="36"/>
    </row>
    <row r="2765" ht="15">
      <c r="BJ2765" s="36"/>
    </row>
    <row r="2766" ht="15">
      <c r="BJ2766" s="36"/>
    </row>
    <row r="2767" ht="15">
      <c r="BJ2767" s="36"/>
    </row>
    <row r="2768" ht="15">
      <c r="BJ2768" s="36"/>
    </row>
    <row r="2769" ht="15">
      <c r="BJ2769" s="36"/>
    </row>
    <row r="2770" ht="15">
      <c r="BJ2770" s="36"/>
    </row>
    <row r="2771" ht="15">
      <c r="BJ2771" s="36"/>
    </row>
    <row r="2772" ht="15">
      <c r="BJ2772" s="36"/>
    </row>
    <row r="2773" ht="15">
      <c r="BJ2773" s="36"/>
    </row>
    <row r="2774" ht="15">
      <c r="BJ2774" s="36"/>
    </row>
    <row r="2775" ht="15">
      <c r="BJ2775" s="36"/>
    </row>
    <row r="2776" ht="15">
      <c r="BJ2776" s="36"/>
    </row>
    <row r="2777" ht="15">
      <c r="BJ2777" s="36"/>
    </row>
    <row r="2778" ht="15">
      <c r="BJ2778" s="36"/>
    </row>
    <row r="2779" ht="15">
      <c r="BJ2779" s="36"/>
    </row>
    <row r="2780" ht="15">
      <c r="BJ2780" s="36"/>
    </row>
    <row r="2781" ht="15">
      <c r="BJ2781" s="36"/>
    </row>
    <row r="2782" ht="15">
      <c r="BJ2782" s="36"/>
    </row>
    <row r="2783" ht="15">
      <c r="BJ2783" s="36"/>
    </row>
    <row r="2784" ht="15">
      <c r="BJ2784" s="36"/>
    </row>
    <row r="2785" ht="15">
      <c r="BJ2785" s="36"/>
    </row>
    <row r="2786" ht="15">
      <c r="BJ2786" s="36"/>
    </row>
    <row r="2787" ht="15">
      <c r="BJ2787" s="36"/>
    </row>
    <row r="2788" ht="15">
      <c r="BJ2788" s="36"/>
    </row>
    <row r="2789" ht="15">
      <c r="BJ2789" s="36"/>
    </row>
    <row r="2790" ht="15">
      <c r="BJ2790" s="36"/>
    </row>
    <row r="2791" ht="15">
      <c r="BJ2791" s="36"/>
    </row>
    <row r="2792" ht="15">
      <c r="BJ2792" s="36"/>
    </row>
    <row r="2793" ht="15">
      <c r="BJ2793" s="36"/>
    </row>
    <row r="2794" ht="15">
      <c r="BJ2794" s="36"/>
    </row>
    <row r="2795" ht="15">
      <c r="BJ2795" s="36"/>
    </row>
    <row r="2796" ht="15">
      <c r="BJ2796" s="36"/>
    </row>
    <row r="2797" ht="15">
      <c r="BJ2797" s="36"/>
    </row>
    <row r="2798" ht="15">
      <c r="BJ2798" s="36"/>
    </row>
    <row r="2799" ht="15">
      <c r="BJ2799" s="36"/>
    </row>
    <row r="2800" ht="15">
      <c r="BJ2800" s="36"/>
    </row>
    <row r="2801" ht="15">
      <c r="BJ2801" s="36"/>
    </row>
    <row r="2802" ht="15">
      <c r="BJ2802" s="36"/>
    </row>
    <row r="2803" ht="15">
      <c r="BJ2803" s="36"/>
    </row>
    <row r="2804" ht="15">
      <c r="BJ2804" s="36"/>
    </row>
    <row r="2805" ht="15">
      <c r="BJ2805" s="36"/>
    </row>
    <row r="2806" ht="15">
      <c r="BJ2806" s="36"/>
    </row>
    <row r="2807" ht="15">
      <c r="BJ2807" s="36"/>
    </row>
    <row r="2808" ht="15">
      <c r="BJ2808" s="36"/>
    </row>
    <row r="2809" ht="15">
      <c r="BJ2809" s="36"/>
    </row>
    <row r="2810" ht="15">
      <c r="BJ2810" s="36"/>
    </row>
    <row r="2811" ht="15">
      <c r="BJ2811" s="36"/>
    </row>
    <row r="2812" ht="15">
      <c r="BJ2812" s="36"/>
    </row>
    <row r="2813" ht="15">
      <c r="BJ2813" s="36"/>
    </row>
    <row r="2814" ht="15">
      <c r="BJ2814" s="36"/>
    </row>
    <row r="2815" ht="15">
      <c r="BJ2815" s="36"/>
    </row>
    <row r="2816" ht="15">
      <c r="BJ2816" s="36"/>
    </row>
    <row r="2817" ht="15">
      <c r="BJ2817" s="36"/>
    </row>
    <row r="2818" ht="15">
      <c r="BJ2818" s="36"/>
    </row>
    <row r="2819" ht="15">
      <c r="BJ2819" s="36"/>
    </row>
    <row r="2820" ht="15">
      <c r="BJ2820" s="36"/>
    </row>
    <row r="2821" ht="15">
      <c r="BJ2821" s="36"/>
    </row>
    <row r="2822" ht="15">
      <c r="BJ2822" s="36"/>
    </row>
    <row r="2823" ht="15">
      <c r="BJ2823" s="36"/>
    </row>
    <row r="2824" ht="15">
      <c r="BJ2824" s="36"/>
    </row>
    <row r="2825" ht="15">
      <c r="BJ2825" s="36"/>
    </row>
    <row r="2826" ht="15">
      <c r="BJ2826" s="36"/>
    </row>
    <row r="2827" ht="15">
      <c r="BJ2827" s="36"/>
    </row>
    <row r="2828" ht="15">
      <c r="BJ2828" s="36"/>
    </row>
    <row r="2829" ht="15">
      <c r="BJ2829" s="36"/>
    </row>
    <row r="2830" ht="15">
      <c r="BJ2830" s="36"/>
    </row>
    <row r="2831" ht="15">
      <c r="BJ2831" s="36"/>
    </row>
    <row r="2832" ht="15">
      <c r="BJ2832" s="36"/>
    </row>
    <row r="2833" ht="15">
      <c r="BJ2833" s="36"/>
    </row>
    <row r="2834" ht="15">
      <c r="BJ2834" s="36"/>
    </row>
    <row r="2835" ht="15">
      <c r="BJ2835" s="36"/>
    </row>
    <row r="2836" ht="15">
      <c r="BJ2836" s="36"/>
    </row>
    <row r="2837" ht="15">
      <c r="BJ2837" s="36"/>
    </row>
    <row r="2838" ht="15">
      <c r="BJ2838" s="36"/>
    </row>
    <row r="2839" ht="15">
      <c r="BJ2839" s="36"/>
    </row>
    <row r="2840" ht="15">
      <c r="BJ2840" s="36"/>
    </row>
    <row r="2841" ht="15">
      <c r="BJ2841" s="36"/>
    </row>
    <row r="2842" ht="15">
      <c r="BJ2842" s="36"/>
    </row>
    <row r="2843" ht="15">
      <c r="BJ2843" s="36"/>
    </row>
    <row r="2844" ht="15">
      <c r="BJ2844" s="36"/>
    </row>
    <row r="2845" ht="15">
      <c r="BJ2845" s="36"/>
    </row>
    <row r="2846" ht="15">
      <c r="BJ2846" s="36"/>
    </row>
    <row r="2847" ht="15">
      <c r="BJ2847" s="36"/>
    </row>
    <row r="2848" ht="15">
      <c r="BJ2848" s="36"/>
    </row>
    <row r="2849" ht="15">
      <c r="BJ2849" s="36"/>
    </row>
    <row r="2850" ht="15">
      <c r="BJ2850" s="36"/>
    </row>
    <row r="2851" ht="15">
      <c r="BJ2851" s="36"/>
    </row>
    <row r="2852" ht="15">
      <c r="BJ2852" s="36"/>
    </row>
    <row r="2853" ht="15">
      <c r="BJ2853" s="36"/>
    </row>
    <row r="2854" ht="15">
      <c r="BJ2854" s="36"/>
    </row>
    <row r="2855" ht="15">
      <c r="BJ2855" s="36"/>
    </row>
    <row r="2856" ht="15">
      <c r="BJ2856" s="36"/>
    </row>
    <row r="2857" ht="15">
      <c r="BJ2857" s="36"/>
    </row>
    <row r="2858" ht="15">
      <c r="BJ2858" s="36"/>
    </row>
    <row r="2859" ht="15">
      <c r="BJ2859" s="36"/>
    </row>
    <row r="2860" ht="15">
      <c r="BJ2860" s="36"/>
    </row>
    <row r="2861" ht="15">
      <c r="BJ2861" s="36"/>
    </row>
    <row r="2862" ht="15">
      <c r="BJ2862" s="36"/>
    </row>
    <row r="2863" ht="15">
      <c r="BJ2863" s="36"/>
    </row>
    <row r="2864" ht="15">
      <c r="BJ2864" s="36"/>
    </row>
    <row r="2865" ht="15">
      <c r="BJ2865" s="36"/>
    </row>
    <row r="2866" ht="15">
      <c r="BJ2866" s="36"/>
    </row>
    <row r="2867" ht="15">
      <c r="BJ2867" s="36"/>
    </row>
    <row r="2868" ht="15">
      <c r="BJ2868" s="36"/>
    </row>
    <row r="2869" ht="15">
      <c r="BJ2869" s="36"/>
    </row>
    <row r="2870" ht="15">
      <c r="BJ2870" s="36"/>
    </row>
    <row r="2871" ht="15">
      <c r="BJ2871" s="36"/>
    </row>
    <row r="2872" ht="15">
      <c r="BJ2872" s="36"/>
    </row>
    <row r="2873" ht="15">
      <c r="BJ2873" s="36"/>
    </row>
    <row r="2874" ht="15">
      <c r="BJ2874" s="36"/>
    </row>
    <row r="2875" ht="15">
      <c r="BJ2875" s="36"/>
    </row>
    <row r="2876" ht="15">
      <c r="BJ2876" s="36"/>
    </row>
    <row r="2877" ht="15">
      <c r="BJ2877" s="36"/>
    </row>
    <row r="2878" ht="15">
      <c r="BJ2878" s="36"/>
    </row>
    <row r="2879" ht="15">
      <c r="BJ2879" s="36"/>
    </row>
    <row r="2880" ht="15">
      <c r="BJ2880" s="36"/>
    </row>
    <row r="2881" ht="15">
      <c r="BJ2881" s="36"/>
    </row>
    <row r="2882" ht="15">
      <c r="BJ2882" s="36"/>
    </row>
    <row r="2883" ht="15">
      <c r="BJ2883" s="36"/>
    </row>
    <row r="2884" ht="15">
      <c r="BJ2884" s="36"/>
    </row>
    <row r="2885" ht="15">
      <c r="BJ2885" s="36"/>
    </row>
    <row r="2886" ht="15">
      <c r="BJ2886" s="36"/>
    </row>
    <row r="2887" ht="15">
      <c r="BJ2887" s="36"/>
    </row>
    <row r="2888" ht="15">
      <c r="BJ2888" s="36"/>
    </row>
    <row r="2889" ht="15">
      <c r="BJ2889" s="36"/>
    </row>
    <row r="2890" ht="15">
      <c r="BJ2890" s="36"/>
    </row>
    <row r="2891" ht="15">
      <c r="BJ2891" s="36"/>
    </row>
    <row r="2892" ht="15">
      <c r="BJ2892" s="36"/>
    </row>
    <row r="2893" ht="15">
      <c r="BJ2893" s="36"/>
    </row>
    <row r="2894" ht="15">
      <c r="BJ2894" s="36"/>
    </row>
    <row r="2895" ht="15">
      <c r="BJ2895" s="36"/>
    </row>
    <row r="2896" ht="15">
      <c r="BJ2896" s="36"/>
    </row>
    <row r="2897" ht="15">
      <c r="BJ2897" s="36"/>
    </row>
    <row r="2898" ht="15">
      <c r="BJ2898" s="36"/>
    </row>
    <row r="2899" ht="15">
      <c r="BJ2899" s="36"/>
    </row>
    <row r="2900" ht="15">
      <c r="BJ2900" s="36"/>
    </row>
    <row r="2901" ht="15">
      <c r="BJ2901" s="36"/>
    </row>
    <row r="2902" ht="15">
      <c r="BJ2902" s="36"/>
    </row>
    <row r="2903" ht="15">
      <c r="BJ2903" s="36"/>
    </row>
    <row r="2904" ht="15">
      <c r="BJ2904" s="36"/>
    </row>
    <row r="2905" ht="15">
      <c r="BJ2905" s="36"/>
    </row>
    <row r="2906" ht="15">
      <c r="BJ2906" s="36"/>
    </row>
    <row r="2907" ht="15">
      <c r="BJ2907" s="36"/>
    </row>
    <row r="2908" ht="15">
      <c r="BJ2908" s="36"/>
    </row>
    <row r="2909" ht="15">
      <c r="BJ2909" s="36"/>
    </row>
    <row r="2910" ht="15">
      <c r="BJ2910" s="36"/>
    </row>
    <row r="2911" ht="15">
      <c r="BJ2911" s="36"/>
    </row>
    <row r="2912" ht="15">
      <c r="BJ2912" s="36"/>
    </row>
    <row r="2913" ht="15">
      <c r="BJ2913" s="36"/>
    </row>
    <row r="2914" ht="15">
      <c r="BJ2914" s="36"/>
    </row>
    <row r="2915" ht="15">
      <c r="BJ2915" s="36"/>
    </row>
    <row r="2916" ht="15">
      <c r="BJ2916" s="36"/>
    </row>
    <row r="2917" ht="15">
      <c r="BJ2917" s="36"/>
    </row>
    <row r="2918" ht="15">
      <c r="BJ2918" s="36"/>
    </row>
    <row r="2919" ht="15">
      <c r="BJ2919" s="36"/>
    </row>
    <row r="2920" ht="15">
      <c r="BJ2920" s="36"/>
    </row>
    <row r="2921" ht="15">
      <c r="BJ2921" s="36"/>
    </row>
    <row r="2922" ht="15">
      <c r="BJ2922" s="36"/>
    </row>
    <row r="2923" ht="15">
      <c r="BJ2923" s="36"/>
    </row>
    <row r="2924" ht="15">
      <c r="BJ2924" s="36"/>
    </row>
    <row r="2925" ht="15">
      <c r="BJ2925" s="36"/>
    </row>
    <row r="2926" ht="15">
      <c r="BJ2926" s="36"/>
    </row>
    <row r="2927" ht="15">
      <c r="BJ2927" s="36"/>
    </row>
    <row r="2928" ht="15">
      <c r="BJ2928" s="36"/>
    </row>
    <row r="2929" ht="15">
      <c r="BJ2929" s="36"/>
    </row>
    <row r="2930" ht="15">
      <c r="BJ2930" s="36"/>
    </row>
    <row r="2931" ht="15">
      <c r="BJ2931" s="36"/>
    </row>
    <row r="2932" ht="15">
      <c r="BJ2932" s="36"/>
    </row>
    <row r="2933" ht="15">
      <c r="BJ2933" s="36"/>
    </row>
    <row r="2934" ht="15">
      <c r="BJ2934" s="36"/>
    </row>
    <row r="2935" ht="15">
      <c r="BJ2935" s="36"/>
    </row>
    <row r="2936" ht="15">
      <c r="BJ2936" s="36"/>
    </row>
    <row r="2937" ht="15">
      <c r="BJ2937" s="36"/>
    </row>
    <row r="2938" ht="15">
      <c r="BJ2938" s="36"/>
    </row>
    <row r="2939" ht="15">
      <c r="BJ2939" s="36"/>
    </row>
    <row r="2940" ht="15">
      <c r="BJ2940" s="36"/>
    </row>
    <row r="2941" ht="15">
      <c r="BJ2941" s="36"/>
    </row>
    <row r="2942" ht="15">
      <c r="BJ2942" s="36"/>
    </row>
    <row r="2943" ht="15">
      <c r="BJ2943" s="36"/>
    </row>
    <row r="2944" ht="15">
      <c r="BJ2944" s="36"/>
    </row>
    <row r="2945" ht="15">
      <c r="BJ2945" s="36"/>
    </row>
    <row r="2946" ht="15">
      <c r="BJ2946" s="36"/>
    </row>
    <row r="2947" ht="15">
      <c r="BJ2947" s="36"/>
    </row>
    <row r="2948" ht="15">
      <c r="BJ2948" s="36"/>
    </row>
    <row r="2949" ht="15">
      <c r="BJ2949" s="36"/>
    </row>
    <row r="2950" ht="15">
      <c r="BJ2950" s="36"/>
    </row>
    <row r="2951" ht="15">
      <c r="BJ2951" s="36"/>
    </row>
    <row r="2952" ht="15">
      <c r="BJ2952" s="36"/>
    </row>
    <row r="2953" ht="15">
      <c r="BJ2953" s="36"/>
    </row>
    <row r="2954" ht="15">
      <c r="BJ2954" s="36"/>
    </row>
    <row r="2955" ht="15">
      <c r="BJ2955" s="36"/>
    </row>
    <row r="2956" ht="15">
      <c r="BJ2956" s="36"/>
    </row>
    <row r="2957" ht="15">
      <c r="BJ2957" s="36"/>
    </row>
    <row r="2958" ht="15">
      <c r="BJ2958" s="36"/>
    </row>
  </sheetData>
  <mergeCells count="10">
    <mergeCell ref="CQ1:DF1"/>
    <mergeCell ref="BX1:BZ1"/>
    <mergeCell ref="A1:B1"/>
    <mergeCell ref="C1:R1"/>
    <mergeCell ref="S1:AG1"/>
    <mergeCell ref="AH1:AP1"/>
    <mergeCell ref="AQ1:AY1"/>
    <mergeCell ref="AZ1:BH1"/>
    <mergeCell ref="BP1:BT1"/>
    <mergeCell ref="BJ1:BO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workbookViewId="0" topLeftCell="A1">
      <pane xSplit="2" ySplit="5" topLeftCell="C6" activePane="bottomRight" state="frozen"/>
      <selection pane="topLeft" activeCell="AT147" sqref="AT147"/>
      <selection pane="topRight" activeCell="AT147" sqref="AT147"/>
      <selection pane="bottomLeft" activeCell="AT147" sqref="AT147"/>
      <selection pane="bottomRight" activeCell="C2" sqref="C2"/>
    </sheetView>
  </sheetViews>
  <sheetFormatPr defaultColWidth="9.140625" defaultRowHeight="15"/>
  <cols>
    <col min="1" max="1" width="8.8515625" style="1" bestFit="1" customWidth="1"/>
    <col min="2" max="2" width="34.140625" style="1" customWidth="1"/>
    <col min="3" max="8" width="14.7109375" style="1" customWidth="1"/>
    <col min="9" max="16384" width="9.140625" style="1" customWidth="1"/>
  </cols>
  <sheetData>
    <row r="1" spans="2:3" ht="15">
      <c r="B1" s="1" t="s">
        <v>205</v>
      </c>
      <c r="C1" s="92">
        <f>SUM(Calculation!J142:M142)</f>
        <v>6901.998914069636</v>
      </c>
    </row>
    <row r="2" spans="2:5" ht="15">
      <c r="B2" s="3" t="s">
        <v>154</v>
      </c>
      <c r="C2" s="94">
        <f>IF(Calculation!$A$1&lt;'Scaling Calculation'!$C$1,(Calculation!$A$1-'Scaling Calculation'!$C$1)/C1,0)</f>
        <v>0</v>
      </c>
      <c r="E2" s="201"/>
    </row>
    <row r="3" spans="2:3" ht="15" thickBot="1">
      <c r="B3" s="3" t="s">
        <v>255</v>
      </c>
      <c r="C3" s="94">
        <f>IF(Calculation!$A$1&lt;'Scaling Calculation'!$C$1,(Calculation!$A$1-'Scaling Calculation'!$C$1)/SUM(G$6:G$140),0)</f>
        <v>0</v>
      </c>
    </row>
    <row r="4" spans="1:8" ht="30.75" thickBot="1">
      <c r="A4" s="275" t="s">
        <v>2</v>
      </c>
      <c r="B4" s="293"/>
      <c r="C4" s="107" t="s">
        <v>206</v>
      </c>
      <c r="D4" s="105" t="s">
        <v>198</v>
      </c>
      <c r="E4" s="294" t="s">
        <v>255</v>
      </c>
      <c r="F4" s="295"/>
      <c r="G4" s="295"/>
      <c r="H4" s="296"/>
    </row>
    <row r="5" spans="1:9" ht="45.75" thickBot="1">
      <c r="A5" s="11" t="s">
        <v>7</v>
      </c>
      <c r="B5" s="12" t="s">
        <v>8</v>
      </c>
      <c r="C5" s="108" t="s">
        <v>207</v>
      </c>
      <c r="D5" s="111" t="s">
        <v>201</v>
      </c>
      <c r="E5" s="23" t="s">
        <v>286</v>
      </c>
      <c r="F5" s="18" t="s">
        <v>256</v>
      </c>
      <c r="G5" s="18" t="s">
        <v>204</v>
      </c>
      <c r="H5" s="106" t="s">
        <v>201</v>
      </c>
      <c r="I5" s="93"/>
    </row>
    <row r="6" spans="1:8" ht="15">
      <c r="A6" s="15">
        <v>10005</v>
      </c>
      <c r="B6" s="48" t="s">
        <v>10</v>
      </c>
      <c r="C6" s="109">
        <f>SUM(Calculation!J7:M7)</f>
        <v>0.5741172945205479</v>
      </c>
      <c r="D6" s="112">
        <f>C6*C$2</f>
        <v>0</v>
      </c>
      <c r="E6" s="31">
        <f>Calculation!J7</f>
        <v>0.548</v>
      </c>
      <c r="F6" s="6">
        <f aca="true" t="shared" si="0" ref="F6:F37">IF((C6-E6)&gt;0,1,0)</f>
        <v>1</v>
      </c>
      <c r="G6" s="6">
        <f>($C6-$E6)*F6</f>
        <v>0.026117294520547896</v>
      </c>
      <c r="H6" s="8">
        <f>IF(F6=1,G6*$C$3,0)</f>
        <v>0</v>
      </c>
    </row>
    <row r="7" spans="1:8" ht="15">
      <c r="A7" s="15">
        <v>10015</v>
      </c>
      <c r="B7" s="48" t="s">
        <v>11</v>
      </c>
      <c r="C7" s="109">
        <f>SUM(Calculation!J8:M8)</f>
        <v>0.5755869292237442</v>
      </c>
      <c r="D7" s="112">
        <f aca="true" t="shared" si="1" ref="D7:D70">C7*C$2</f>
        <v>0</v>
      </c>
      <c r="E7" s="31">
        <f>Calculation!J8</f>
        <v>0.573</v>
      </c>
      <c r="F7" s="6">
        <f t="shared" si="0"/>
        <v>1</v>
      </c>
      <c r="G7" s="6">
        <f aca="true" t="shared" si="2" ref="G7:G38">(C7-E7)*F7</f>
        <v>0.002586929223744261</v>
      </c>
      <c r="H7" s="8">
        <f aca="true" t="shared" si="3" ref="H7:H70">IF(F7=1,G7*$C$3,0)</f>
        <v>0</v>
      </c>
    </row>
    <row r="8" spans="1:8" ht="15">
      <c r="A8" s="15">
        <v>10024</v>
      </c>
      <c r="B8" s="48" t="s">
        <v>12</v>
      </c>
      <c r="C8" s="109">
        <f>SUM(Calculation!J9:M9)</f>
        <v>204.46772802511418</v>
      </c>
      <c r="D8" s="112">
        <f t="shared" si="1"/>
        <v>0</v>
      </c>
      <c r="E8" s="31">
        <f>Calculation!J9</f>
        <v>200.923</v>
      </c>
      <c r="F8" s="6">
        <f t="shared" si="0"/>
        <v>1</v>
      </c>
      <c r="G8" s="6">
        <f t="shared" si="2"/>
        <v>3.544728025114182</v>
      </c>
      <c r="H8" s="8">
        <f t="shared" si="3"/>
        <v>0</v>
      </c>
    </row>
    <row r="9" spans="1:8" ht="15">
      <c r="A9" s="15">
        <v>10025</v>
      </c>
      <c r="B9" s="48" t="s">
        <v>13</v>
      </c>
      <c r="C9" s="109">
        <f>SUM(Calculation!J10:M10)</f>
        <v>62.1454955479452</v>
      </c>
      <c r="D9" s="97">
        <f t="shared" si="1"/>
        <v>0</v>
      </c>
      <c r="E9" s="31">
        <f>Calculation!J10</f>
        <v>59.659</v>
      </c>
      <c r="F9" s="25">
        <f t="shared" si="0"/>
        <v>1</v>
      </c>
      <c r="G9" s="25">
        <f t="shared" si="2"/>
        <v>2.4864955479452036</v>
      </c>
      <c r="H9" s="8">
        <f t="shared" si="3"/>
        <v>0</v>
      </c>
    </row>
    <row r="10" spans="1:8" ht="15">
      <c r="A10" s="15">
        <v>10027</v>
      </c>
      <c r="B10" s="48" t="s">
        <v>14</v>
      </c>
      <c r="C10" s="109">
        <f>SUM(Calculation!J11:M11)</f>
        <v>62.54493698630137</v>
      </c>
      <c r="D10" s="97">
        <f t="shared" si="1"/>
        <v>0</v>
      </c>
      <c r="E10" s="31">
        <f>Calculation!J11</f>
        <v>61.194</v>
      </c>
      <c r="F10" s="25">
        <f t="shared" si="0"/>
        <v>1</v>
      </c>
      <c r="G10" s="25">
        <f t="shared" si="2"/>
        <v>1.3509369863013703</v>
      </c>
      <c r="H10" s="8">
        <f t="shared" si="3"/>
        <v>0</v>
      </c>
    </row>
    <row r="11" spans="1:8" ht="15">
      <c r="A11" s="15">
        <v>10029</v>
      </c>
      <c r="B11" s="48" t="s">
        <v>15</v>
      </c>
      <c r="C11" s="109">
        <f>SUM(Calculation!J12:M12)</f>
        <v>18.299526940639268</v>
      </c>
      <c r="D11" s="97">
        <f t="shared" si="1"/>
        <v>0</v>
      </c>
      <c r="E11" s="31">
        <f>Calculation!J12</f>
        <v>17.616</v>
      </c>
      <c r="F11" s="25">
        <f t="shared" si="0"/>
        <v>1</v>
      </c>
      <c r="G11" s="25">
        <f t="shared" si="2"/>
        <v>0.6835269406392683</v>
      </c>
      <c r="H11" s="8">
        <f t="shared" si="3"/>
        <v>0</v>
      </c>
    </row>
    <row r="12" spans="1:8" ht="15">
      <c r="A12" s="15">
        <v>10044</v>
      </c>
      <c r="B12" s="48" t="s">
        <v>16</v>
      </c>
      <c r="C12" s="109">
        <f>SUM(Calculation!J13:M13)</f>
        <v>20.727772288812787</v>
      </c>
      <c r="D12" s="97">
        <f t="shared" si="1"/>
        <v>0</v>
      </c>
      <c r="E12" s="31">
        <f>Calculation!J13</f>
        <v>20.309</v>
      </c>
      <c r="F12" s="25">
        <f t="shared" si="0"/>
        <v>1</v>
      </c>
      <c r="G12" s="25">
        <f t="shared" si="2"/>
        <v>0.41877228881278583</v>
      </c>
      <c r="H12" s="8">
        <f t="shared" si="3"/>
        <v>0</v>
      </c>
    </row>
    <row r="13" spans="1:8" ht="15">
      <c r="A13" s="15">
        <v>10046</v>
      </c>
      <c r="B13" s="48" t="s">
        <v>17</v>
      </c>
      <c r="C13" s="109">
        <f>SUM(Calculation!J14:M14)</f>
        <v>85.94815910388127</v>
      </c>
      <c r="D13" s="97">
        <f t="shared" si="1"/>
        <v>0</v>
      </c>
      <c r="E13" s="31">
        <f>Calculation!J14</f>
        <v>81.851</v>
      </c>
      <c r="F13" s="25">
        <f t="shared" si="0"/>
        <v>1</v>
      </c>
      <c r="G13" s="25">
        <f t="shared" si="2"/>
        <v>4.097159103881268</v>
      </c>
      <c r="H13" s="8">
        <f t="shared" si="3"/>
        <v>0</v>
      </c>
    </row>
    <row r="14" spans="1:8" ht="15">
      <c r="A14" s="15">
        <v>10047</v>
      </c>
      <c r="B14" s="48" t="s">
        <v>18</v>
      </c>
      <c r="C14" s="109">
        <f>SUM(Calculation!J15:M15)</f>
        <v>150.3551770547945</v>
      </c>
      <c r="D14" s="97">
        <f t="shared" si="1"/>
        <v>0</v>
      </c>
      <c r="E14" s="31">
        <f>Calculation!J15</f>
        <v>156.673</v>
      </c>
      <c r="F14" s="25">
        <f t="shared" si="0"/>
        <v>0</v>
      </c>
      <c r="G14" s="25">
        <f t="shared" si="2"/>
        <v>0</v>
      </c>
      <c r="H14" s="8">
        <f t="shared" si="3"/>
        <v>0</v>
      </c>
    </row>
    <row r="15" spans="1:8" ht="15">
      <c r="A15" s="15">
        <v>10055</v>
      </c>
      <c r="B15" s="48" t="s">
        <v>19</v>
      </c>
      <c r="C15" s="109">
        <f>SUM(Calculation!J16:M16)</f>
        <v>0.38418984018264846</v>
      </c>
      <c r="D15" s="97">
        <f t="shared" si="1"/>
        <v>0</v>
      </c>
      <c r="E15" s="31">
        <f>Calculation!J16</f>
        <v>0.398</v>
      </c>
      <c r="F15" s="25">
        <f t="shared" si="0"/>
        <v>0</v>
      </c>
      <c r="G15" s="25">
        <f t="shared" si="2"/>
        <v>0</v>
      </c>
      <c r="H15" s="8">
        <f t="shared" si="3"/>
        <v>0</v>
      </c>
    </row>
    <row r="16" spans="1:8" ht="15">
      <c r="A16" s="15">
        <v>10057</v>
      </c>
      <c r="B16" s="48" t="s">
        <v>20</v>
      </c>
      <c r="C16" s="109">
        <f>SUM(Calculation!J17:M17)</f>
        <v>19.975708219178077</v>
      </c>
      <c r="D16" s="97">
        <f t="shared" si="1"/>
        <v>0</v>
      </c>
      <c r="E16" s="31">
        <f>Calculation!J17</f>
        <v>21.069</v>
      </c>
      <c r="F16" s="25">
        <f t="shared" si="0"/>
        <v>0</v>
      </c>
      <c r="G16" s="25">
        <f t="shared" si="2"/>
        <v>0</v>
      </c>
      <c r="H16" s="8">
        <f t="shared" si="3"/>
        <v>0</v>
      </c>
    </row>
    <row r="17" spans="1:8" ht="15">
      <c r="A17" s="15">
        <v>10059</v>
      </c>
      <c r="B17" s="48" t="s">
        <v>21</v>
      </c>
      <c r="C17" s="109">
        <f>SUM(Calculation!J18:M18)</f>
        <v>7.5985666666666685</v>
      </c>
      <c r="D17" s="97">
        <f t="shared" si="1"/>
        <v>0</v>
      </c>
      <c r="E17" s="31">
        <f>Calculation!J18</f>
        <v>7.639</v>
      </c>
      <c r="F17" s="25">
        <f t="shared" si="0"/>
        <v>0</v>
      </c>
      <c r="G17" s="25">
        <f t="shared" si="2"/>
        <v>0</v>
      </c>
      <c r="H17" s="8">
        <f t="shared" si="3"/>
        <v>0</v>
      </c>
    </row>
    <row r="18" spans="1:8" ht="15">
      <c r="A18" s="15">
        <v>10061</v>
      </c>
      <c r="B18" s="48" t="s">
        <v>22</v>
      </c>
      <c r="C18" s="109">
        <f>SUM(Calculation!J19:M19)</f>
        <v>8.900000599315069</v>
      </c>
      <c r="D18" s="97">
        <f t="shared" si="1"/>
        <v>0</v>
      </c>
      <c r="E18" s="31">
        <f>Calculation!J19</f>
        <v>8.747</v>
      </c>
      <c r="F18" s="25">
        <f t="shared" si="0"/>
        <v>1</v>
      </c>
      <c r="G18" s="25">
        <f t="shared" si="2"/>
        <v>0.15300059931506915</v>
      </c>
      <c r="H18" s="8">
        <f t="shared" si="3"/>
        <v>0</v>
      </c>
    </row>
    <row r="19" spans="1:8" ht="15">
      <c r="A19" s="15">
        <v>10062</v>
      </c>
      <c r="B19" s="48" t="s">
        <v>23</v>
      </c>
      <c r="C19" s="109">
        <f>SUM(Calculation!J20:M20)</f>
        <v>5.806358732876713</v>
      </c>
      <c r="D19" s="97">
        <f t="shared" si="1"/>
        <v>0</v>
      </c>
      <c r="E19" s="31">
        <f>Calculation!J20</f>
        <v>5.32</v>
      </c>
      <c r="F19" s="25">
        <f t="shared" si="0"/>
        <v>1</v>
      </c>
      <c r="G19" s="25">
        <f t="shared" si="2"/>
        <v>0.4863587328767123</v>
      </c>
      <c r="H19" s="8">
        <f t="shared" si="3"/>
        <v>0</v>
      </c>
    </row>
    <row r="20" spans="1:8" ht="15">
      <c r="A20" s="15">
        <v>10064</v>
      </c>
      <c r="B20" s="48" t="s">
        <v>24</v>
      </c>
      <c r="C20" s="109">
        <f>SUM(Calculation!J21:M21)</f>
        <v>13.773583219178082</v>
      </c>
      <c r="D20" s="97">
        <f t="shared" si="1"/>
        <v>0</v>
      </c>
      <c r="E20" s="31">
        <f>Calculation!J21</f>
        <v>14.064</v>
      </c>
      <c r="F20" s="25">
        <f t="shared" si="0"/>
        <v>0</v>
      </c>
      <c r="G20" s="25">
        <f t="shared" si="2"/>
        <v>0</v>
      </c>
      <c r="H20" s="8">
        <f t="shared" si="3"/>
        <v>0</v>
      </c>
    </row>
    <row r="21" spans="1:8" ht="15">
      <c r="A21" s="15">
        <v>10065</v>
      </c>
      <c r="B21" s="48" t="s">
        <v>25</v>
      </c>
      <c r="C21" s="109">
        <f>SUM(Calculation!J22:M22)</f>
        <v>3.05691977739726</v>
      </c>
      <c r="D21" s="97">
        <f t="shared" si="1"/>
        <v>0</v>
      </c>
      <c r="E21" s="31">
        <f>Calculation!J22</f>
        <v>2.378</v>
      </c>
      <c r="F21" s="25">
        <f t="shared" si="0"/>
        <v>1</v>
      </c>
      <c r="G21" s="25">
        <f t="shared" si="2"/>
        <v>0.67891977739726</v>
      </c>
      <c r="H21" s="8">
        <f t="shared" si="3"/>
        <v>0</v>
      </c>
    </row>
    <row r="22" spans="1:8" ht="15">
      <c r="A22" s="15">
        <v>10066</v>
      </c>
      <c r="B22" s="48" t="s">
        <v>26</v>
      </c>
      <c r="C22" s="109">
        <f>SUM(Calculation!J23:M23)</f>
        <v>24.57500305365297</v>
      </c>
      <c r="D22" s="97">
        <f t="shared" si="1"/>
        <v>0</v>
      </c>
      <c r="E22" s="31">
        <f>Calculation!J23</f>
        <v>24.371</v>
      </c>
      <c r="F22" s="25">
        <f t="shared" si="0"/>
        <v>1</v>
      </c>
      <c r="G22" s="25">
        <f t="shared" si="2"/>
        <v>0.204003053652972</v>
      </c>
      <c r="H22" s="8">
        <f t="shared" si="3"/>
        <v>0</v>
      </c>
    </row>
    <row r="23" spans="1:8" ht="15">
      <c r="A23" s="15">
        <v>10067</v>
      </c>
      <c r="B23" s="48" t="s">
        <v>27</v>
      </c>
      <c r="C23" s="109">
        <f>SUM(Calculation!J24:M24)</f>
        <v>16.034091638127855</v>
      </c>
      <c r="D23" s="97">
        <f t="shared" si="1"/>
        <v>0</v>
      </c>
      <c r="E23" s="31">
        <f>Calculation!J24</f>
        <v>15.817</v>
      </c>
      <c r="F23" s="25">
        <f t="shared" si="0"/>
        <v>1</v>
      </c>
      <c r="G23" s="25">
        <f t="shared" si="2"/>
        <v>0.21709163812785448</v>
      </c>
      <c r="H23" s="8">
        <f t="shared" si="3"/>
        <v>0</v>
      </c>
    </row>
    <row r="24" spans="1:8" ht="15">
      <c r="A24" s="15">
        <v>10068</v>
      </c>
      <c r="B24" s="48" t="s">
        <v>28</v>
      </c>
      <c r="C24" s="109">
        <f>SUM(Calculation!J25:M25)</f>
        <v>2.5076860730593613</v>
      </c>
      <c r="D24" s="97">
        <f t="shared" si="1"/>
        <v>0</v>
      </c>
      <c r="E24" s="31">
        <f>Calculation!J25</f>
        <v>2.77</v>
      </c>
      <c r="F24" s="25">
        <f t="shared" si="0"/>
        <v>0</v>
      </c>
      <c r="G24" s="25">
        <f t="shared" si="2"/>
        <v>0</v>
      </c>
      <c r="H24" s="8">
        <f t="shared" si="3"/>
        <v>0</v>
      </c>
    </row>
    <row r="25" spans="1:8" ht="15">
      <c r="A25" s="15">
        <v>10070</v>
      </c>
      <c r="B25" s="48" t="s">
        <v>29</v>
      </c>
      <c r="C25" s="109">
        <f>SUM(Calculation!J26:M26)</f>
        <v>0.36375248287671236</v>
      </c>
      <c r="D25" s="97">
        <f t="shared" si="1"/>
        <v>0</v>
      </c>
      <c r="E25" s="31">
        <f>Calculation!J26</f>
        <v>0.359</v>
      </c>
      <c r="F25" s="25">
        <f t="shared" si="0"/>
        <v>1</v>
      </c>
      <c r="G25" s="25">
        <f t="shared" si="2"/>
        <v>0.004752482876712372</v>
      </c>
      <c r="H25" s="8">
        <f t="shared" si="3"/>
        <v>0</v>
      </c>
    </row>
    <row r="26" spans="1:8" ht="15">
      <c r="A26" s="15">
        <v>10071</v>
      </c>
      <c r="B26" s="48" t="s">
        <v>30</v>
      </c>
      <c r="C26" s="109">
        <f>SUM(Calculation!J27:M27)</f>
        <v>1.8623764840182646</v>
      </c>
      <c r="D26" s="97">
        <f t="shared" si="1"/>
        <v>0</v>
      </c>
      <c r="E26" s="31">
        <f>Calculation!J27</f>
        <v>1.914</v>
      </c>
      <c r="F26" s="25">
        <f t="shared" si="0"/>
        <v>0</v>
      </c>
      <c r="G26" s="25">
        <f t="shared" si="2"/>
        <v>0</v>
      </c>
      <c r="H26" s="8">
        <f t="shared" si="3"/>
        <v>0</v>
      </c>
    </row>
    <row r="27" spans="1:8" ht="15">
      <c r="A27" s="15">
        <v>10072</v>
      </c>
      <c r="B27" s="48" t="s">
        <v>31</v>
      </c>
      <c r="C27" s="109">
        <f>SUM(Calculation!J28:M28)</f>
        <v>24.088667751141553</v>
      </c>
      <c r="D27" s="97">
        <f t="shared" si="1"/>
        <v>0</v>
      </c>
      <c r="E27" s="31">
        <f>Calculation!J28</f>
        <v>23.982</v>
      </c>
      <c r="F27" s="25">
        <f t="shared" si="0"/>
        <v>1</v>
      </c>
      <c r="G27" s="25">
        <f t="shared" si="2"/>
        <v>0.10666775114155413</v>
      </c>
      <c r="H27" s="8">
        <f t="shared" si="3"/>
        <v>0</v>
      </c>
    </row>
    <row r="28" spans="1:8" ht="15">
      <c r="A28" s="15">
        <v>10074</v>
      </c>
      <c r="B28" s="48" t="s">
        <v>32</v>
      </c>
      <c r="C28" s="109">
        <f>SUM(Calculation!J29:M29)</f>
        <v>26.964743550228306</v>
      </c>
      <c r="D28" s="97">
        <f t="shared" si="1"/>
        <v>0</v>
      </c>
      <c r="E28" s="31">
        <f>Calculation!J29</f>
        <v>26.682</v>
      </c>
      <c r="F28" s="25">
        <f t="shared" si="0"/>
        <v>1</v>
      </c>
      <c r="G28" s="25">
        <f t="shared" si="2"/>
        <v>0.2827435502283073</v>
      </c>
      <c r="H28" s="8">
        <f t="shared" si="3"/>
        <v>0</v>
      </c>
    </row>
    <row r="29" spans="1:8" ht="15">
      <c r="A29" s="15">
        <v>10076</v>
      </c>
      <c r="B29" s="48" t="s">
        <v>33</v>
      </c>
      <c r="C29" s="109">
        <f>SUM(Calculation!J30:M30)</f>
        <v>5.57922305936073</v>
      </c>
      <c r="D29" s="97">
        <f t="shared" si="1"/>
        <v>0</v>
      </c>
      <c r="E29" s="31">
        <f>Calculation!J30</f>
        <v>4.817</v>
      </c>
      <c r="F29" s="25">
        <f t="shared" si="0"/>
        <v>1</v>
      </c>
      <c r="G29" s="25">
        <f t="shared" si="2"/>
        <v>0.7622230593607302</v>
      </c>
      <c r="H29" s="8">
        <f t="shared" si="3"/>
        <v>0</v>
      </c>
    </row>
    <row r="30" spans="1:8" ht="15">
      <c r="A30" s="15">
        <v>10078</v>
      </c>
      <c r="B30" s="48" t="s">
        <v>34</v>
      </c>
      <c r="C30" s="109">
        <f>SUM(Calculation!J31:M31)</f>
        <v>3.7124555936073063</v>
      </c>
      <c r="D30" s="97">
        <f t="shared" si="1"/>
        <v>0</v>
      </c>
      <c r="E30" s="31">
        <f>Calculation!J31</f>
        <v>3.718</v>
      </c>
      <c r="F30" s="25">
        <f t="shared" si="0"/>
        <v>0</v>
      </c>
      <c r="G30" s="25">
        <f t="shared" si="2"/>
        <v>0</v>
      </c>
      <c r="H30" s="8">
        <f t="shared" si="3"/>
        <v>0</v>
      </c>
    </row>
    <row r="31" spans="1:8" ht="15">
      <c r="A31" s="15">
        <v>10079</v>
      </c>
      <c r="B31" s="48" t="s">
        <v>35</v>
      </c>
      <c r="C31" s="109">
        <f>SUM(Calculation!J32:M32)</f>
        <v>77.39871940639269</v>
      </c>
      <c r="D31" s="97">
        <f t="shared" si="1"/>
        <v>0</v>
      </c>
      <c r="E31" s="31">
        <f>Calculation!J32</f>
        <v>88.179</v>
      </c>
      <c r="F31" s="25">
        <f t="shared" si="0"/>
        <v>0</v>
      </c>
      <c r="G31" s="25">
        <f t="shared" si="2"/>
        <v>0</v>
      </c>
      <c r="H31" s="8">
        <f t="shared" si="3"/>
        <v>0</v>
      </c>
    </row>
    <row r="32" spans="1:8" ht="15">
      <c r="A32" s="15">
        <v>10080</v>
      </c>
      <c r="B32" s="48" t="s">
        <v>36</v>
      </c>
      <c r="C32" s="109">
        <f>SUM(Calculation!J33:M33)</f>
        <v>6.603685616438357</v>
      </c>
      <c r="D32" s="97">
        <f t="shared" si="1"/>
        <v>0</v>
      </c>
      <c r="E32" s="31">
        <f>Calculation!J33</f>
        <v>7.437</v>
      </c>
      <c r="F32" s="25">
        <f t="shared" si="0"/>
        <v>0</v>
      </c>
      <c r="G32" s="25">
        <f t="shared" si="2"/>
        <v>0</v>
      </c>
      <c r="H32" s="8">
        <f t="shared" si="3"/>
        <v>0</v>
      </c>
    </row>
    <row r="33" spans="1:8" ht="15">
      <c r="A33" s="15">
        <v>10081</v>
      </c>
      <c r="B33" s="48" t="s">
        <v>37</v>
      </c>
      <c r="C33" s="109">
        <f>SUM(Calculation!J34:M34)</f>
        <v>9.1186602739726</v>
      </c>
      <c r="D33" s="97">
        <f t="shared" si="1"/>
        <v>0</v>
      </c>
      <c r="E33" s="31">
        <f>Calculation!J34</f>
        <v>10.455</v>
      </c>
      <c r="F33" s="25">
        <f t="shared" si="0"/>
        <v>0</v>
      </c>
      <c r="G33" s="25">
        <f t="shared" si="2"/>
        <v>0</v>
      </c>
      <c r="H33" s="8">
        <f t="shared" si="3"/>
        <v>0</v>
      </c>
    </row>
    <row r="34" spans="1:8" ht="15">
      <c r="A34" s="15">
        <v>10082</v>
      </c>
      <c r="B34" s="48" t="s">
        <v>38</v>
      </c>
      <c r="C34" s="109">
        <f>SUM(Calculation!J35:M35)</f>
        <v>0.09501609589041098</v>
      </c>
      <c r="D34" s="97">
        <f t="shared" si="1"/>
        <v>0</v>
      </c>
      <c r="E34" s="31">
        <f>Calculation!J35</f>
        <v>0.118</v>
      </c>
      <c r="F34" s="25">
        <f t="shared" si="0"/>
        <v>0</v>
      </c>
      <c r="G34" s="25">
        <f t="shared" si="2"/>
        <v>0</v>
      </c>
      <c r="H34" s="8">
        <f t="shared" si="3"/>
        <v>0</v>
      </c>
    </row>
    <row r="35" spans="1:8" ht="15">
      <c r="A35" s="15">
        <v>10083</v>
      </c>
      <c r="B35" s="48" t="s">
        <v>39</v>
      </c>
      <c r="C35" s="109">
        <f>SUM(Calculation!J36:M36)</f>
        <v>8.463224115296804</v>
      </c>
      <c r="D35" s="97">
        <f t="shared" si="1"/>
        <v>0</v>
      </c>
      <c r="E35" s="31">
        <f>Calculation!J36</f>
        <v>8.363</v>
      </c>
      <c r="F35" s="25">
        <f t="shared" si="0"/>
        <v>1</v>
      </c>
      <c r="G35" s="25">
        <f t="shared" si="2"/>
        <v>0.10022411529680397</v>
      </c>
      <c r="H35" s="8">
        <f t="shared" si="3"/>
        <v>0</v>
      </c>
    </row>
    <row r="36" spans="1:8" ht="15">
      <c r="A36" s="15">
        <v>10086</v>
      </c>
      <c r="B36" s="48" t="s">
        <v>40</v>
      </c>
      <c r="C36" s="109">
        <f>SUM(Calculation!J37:M37)</f>
        <v>3.847422831050228</v>
      </c>
      <c r="D36" s="97">
        <f t="shared" si="1"/>
        <v>0</v>
      </c>
      <c r="E36" s="31">
        <f>Calculation!J37</f>
        <v>3.945</v>
      </c>
      <c r="F36" s="25">
        <f t="shared" si="0"/>
        <v>0</v>
      </c>
      <c r="G36" s="25">
        <f t="shared" si="2"/>
        <v>0</v>
      </c>
      <c r="H36" s="8">
        <f t="shared" si="3"/>
        <v>0</v>
      </c>
    </row>
    <row r="37" spans="1:8" ht="15">
      <c r="A37" s="15">
        <v>10087</v>
      </c>
      <c r="B37" s="48" t="s">
        <v>41</v>
      </c>
      <c r="C37" s="109">
        <f>SUM(Calculation!J38:M38)</f>
        <v>43.41081997716895</v>
      </c>
      <c r="D37" s="97">
        <f t="shared" si="1"/>
        <v>0</v>
      </c>
      <c r="E37" s="31">
        <f>Calculation!J38</f>
        <v>85.48</v>
      </c>
      <c r="F37" s="25">
        <f t="shared" si="0"/>
        <v>0</v>
      </c>
      <c r="G37" s="25">
        <f t="shared" si="2"/>
        <v>0</v>
      </c>
      <c r="H37" s="8">
        <f t="shared" si="3"/>
        <v>0</v>
      </c>
    </row>
    <row r="38" spans="1:8" ht="15">
      <c r="A38" s="15">
        <v>10089</v>
      </c>
      <c r="B38" s="48" t="s">
        <v>42</v>
      </c>
      <c r="C38" s="109">
        <f>SUM(Calculation!J39:M39)</f>
        <v>106.54053515981734</v>
      </c>
      <c r="D38" s="97">
        <f t="shared" si="1"/>
        <v>0</v>
      </c>
      <c r="E38" s="31">
        <f>Calculation!J39</f>
        <v>104.213</v>
      </c>
      <c r="F38" s="25">
        <f aca="true" t="shared" si="4" ref="F38:F69">IF((C38-E38)&gt;0,1,0)</f>
        <v>1</v>
      </c>
      <c r="G38" s="25">
        <f t="shared" si="2"/>
        <v>2.3275351598173444</v>
      </c>
      <c r="H38" s="8">
        <f t="shared" si="3"/>
        <v>0</v>
      </c>
    </row>
    <row r="39" spans="1:8" ht="15">
      <c r="A39" s="15">
        <v>10091</v>
      </c>
      <c r="B39" s="48" t="s">
        <v>43</v>
      </c>
      <c r="C39" s="109">
        <f>SUM(Calculation!J40:M40)</f>
        <v>9.12185410958904</v>
      </c>
      <c r="D39" s="97">
        <f t="shared" si="1"/>
        <v>0</v>
      </c>
      <c r="E39" s="31">
        <f>Calculation!J40</f>
        <v>9.422</v>
      </c>
      <c r="F39" s="25">
        <f t="shared" si="4"/>
        <v>0</v>
      </c>
      <c r="G39" s="25">
        <f aca="true" t="shared" si="5" ref="G39:G70">(C39-E39)*F39</f>
        <v>0</v>
      </c>
      <c r="H39" s="8">
        <f t="shared" si="3"/>
        <v>0</v>
      </c>
    </row>
    <row r="40" spans="1:8" ht="15">
      <c r="A40" s="15">
        <v>10094</v>
      </c>
      <c r="B40" s="48" t="s">
        <v>44</v>
      </c>
      <c r="C40" s="109">
        <f>SUM(Calculation!J41:M41)</f>
        <v>3.031764269406392</v>
      </c>
      <c r="D40" s="97">
        <f t="shared" si="1"/>
        <v>0</v>
      </c>
      <c r="E40" s="31">
        <f>Calculation!J41</f>
        <v>3.037</v>
      </c>
      <c r="F40" s="25">
        <f t="shared" si="4"/>
        <v>0</v>
      </c>
      <c r="G40" s="25">
        <f t="shared" si="5"/>
        <v>0</v>
      </c>
      <c r="H40" s="8">
        <f t="shared" si="3"/>
        <v>0</v>
      </c>
    </row>
    <row r="41" spans="1:8" ht="15">
      <c r="A41" s="15">
        <v>10095</v>
      </c>
      <c r="B41" s="48" t="s">
        <v>45</v>
      </c>
      <c r="C41" s="109">
        <f>SUM(Calculation!J42:M42)</f>
        <v>3.674209817351598</v>
      </c>
      <c r="D41" s="97">
        <f t="shared" si="1"/>
        <v>0</v>
      </c>
      <c r="E41" s="31">
        <f>Calculation!J42</f>
        <v>3.643</v>
      </c>
      <c r="F41" s="25">
        <f t="shared" si="4"/>
        <v>1</v>
      </c>
      <c r="G41" s="25">
        <f t="shared" si="5"/>
        <v>0.031209817351598</v>
      </c>
      <c r="H41" s="8">
        <f t="shared" si="3"/>
        <v>0</v>
      </c>
    </row>
    <row r="42" spans="1:8" ht="15">
      <c r="A42" s="15">
        <v>10097</v>
      </c>
      <c r="B42" s="48" t="s">
        <v>46</v>
      </c>
      <c r="C42" s="109">
        <f>SUM(Calculation!J43:M43)</f>
        <v>1.9894253424657535</v>
      </c>
      <c r="D42" s="97">
        <f t="shared" si="1"/>
        <v>0</v>
      </c>
      <c r="E42" s="31">
        <f>Calculation!J43</f>
        <v>2.038</v>
      </c>
      <c r="F42" s="25">
        <f t="shared" si="4"/>
        <v>0</v>
      </c>
      <c r="G42" s="25">
        <f t="shared" si="5"/>
        <v>0</v>
      </c>
      <c r="H42" s="8">
        <f t="shared" si="3"/>
        <v>0</v>
      </c>
    </row>
    <row r="43" spans="1:8" ht="15">
      <c r="A43" s="15">
        <v>10101</v>
      </c>
      <c r="B43" s="48" t="s">
        <v>47</v>
      </c>
      <c r="C43" s="109">
        <f>SUM(Calculation!J44:M44)</f>
        <v>77.309912043379</v>
      </c>
      <c r="D43" s="97">
        <f t="shared" si="1"/>
        <v>0</v>
      </c>
      <c r="E43" s="31">
        <f>Calculation!J44</f>
        <v>76.028</v>
      </c>
      <c r="F43" s="25">
        <f t="shared" si="4"/>
        <v>1</v>
      </c>
      <c r="G43" s="25">
        <f t="shared" si="5"/>
        <v>1.2819120433789948</v>
      </c>
      <c r="H43" s="8">
        <f t="shared" si="3"/>
        <v>0</v>
      </c>
    </row>
    <row r="44" spans="1:8" ht="15">
      <c r="A44" s="15">
        <v>10103</v>
      </c>
      <c r="B44" s="48" t="s">
        <v>48</v>
      </c>
      <c r="C44" s="109">
        <f>SUM(Calculation!J45:M45)</f>
        <v>367.61623692922376</v>
      </c>
      <c r="D44" s="97">
        <f t="shared" si="1"/>
        <v>0</v>
      </c>
      <c r="E44" s="31">
        <f>Calculation!J45</f>
        <v>318.494</v>
      </c>
      <c r="F44" s="25">
        <f t="shared" si="4"/>
        <v>1</v>
      </c>
      <c r="G44" s="25">
        <f t="shared" si="5"/>
        <v>49.12223692922373</v>
      </c>
      <c r="H44" s="8">
        <f t="shared" si="3"/>
        <v>0</v>
      </c>
    </row>
    <row r="45" spans="1:8" ht="15">
      <c r="A45" s="15">
        <v>10105</v>
      </c>
      <c r="B45" s="48" t="s">
        <v>49</v>
      </c>
      <c r="C45" s="109">
        <f>SUM(Calculation!J46:M46)</f>
        <v>83.2379303652968</v>
      </c>
      <c r="D45" s="97">
        <f t="shared" si="1"/>
        <v>0</v>
      </c>
      <c r="E45" s="31">
        <f>Calculation!J46</f>
        <v>92.838</v>
      </c>
      <c r="F45" s="25">
        <f t="shared" si="4"/>
        <v>0</v>
      </c>
      <c r="G45" s="25">
        <f t="shared" si="5"/>
        <v>0</v>
      </c>
      <c r="H45" s="8">
        <f t="shared" si="3"/>
        <v>0</v>
      </c>
    </row>
    <row r="46" spans="1:8" ht="15">
      <c r="A46" s="15">
        <v>10106</v>
      </c>
      <c r="B46" s="48" t="s">
        <v>50</v>
      </c>
      <c r="C46" s="109">
        <f>SUM(Calculation!J47:M47)</f>
        <v>23.794894520547945</v>
      </c>
      <c r="D46" s="97">
        <f t="shared" si="1"/>
        <v>0</v>
      </c>
      <c r="E46" s="31">
        <f>Calculation!J47</f>
        <v>23.879</v>
      </c>
      <c r="F46" s="25">
        <f t="shared" si="4"/>
        <v>0</v>
      </c>
      <c r="G46" s="25">
        <f t="shared" si="5"/>
        <v>0</v>
      </c>
      <c r="H46" s="8">
        <f t="shared" si="3"/>
        <v>0</v>
      </c>
    </row>
    <row r="47" spans="1:8" ht="15">
      <c r="A47" s="15">
        <v>10109</v>
      </c>
      <c r="B47" s="48" t="s">
        <v>51</v>
      </c>
      <c r="C47" s="109">
        <f>SUM(Calculation!J48:M48)</f>
        <v>12.627680821917806</v>
      </c>
      <c r="D47" s="97">
        <f t="shared" si="1"/>
        <v>0</v>
      </c>
      <c r="E47" s="31">
        <f>Calculation!J48</f>
        <v>12.118</v>
      </c>
      <c r="F47" s="25">
        <f t="shared" si="4"/>
        <v>1</v>
      </c>
      <c r="G47" s="25">
        <f t="shared" si="5"/>
        <v>0.5096808219178062</v>
      </c>
      <c r="H47" s="8">
        <f t="shared" si="3"/>
        <v>0</v>
      </c>
    </row>
    <row r="48" spans="1:8" ht="15">
      <c r="A48" s="15">
        <v>10111</v>
      </c>
      <c r="B48" s="48" t="s">
        <v>52</v>
      </c>
      <c r="C48" s="109">
        <f>SUM(Calculation!J49:M49)</f>
        <v>3.033764155251142</v>
      </c>
      <c r="D48" s="97">
        <f t="shared" si="1"/>
        <v>0</v>
      </c>
      <c r="E48" s="31">
        <f>Calculation!J49</f>
        <v>3.235</v>
      </c>
      <c r="F48" s="25">
        <f t="shared" si="4"/>
        <v>0</v>
      </c>
      <c r="G48" s="25">
        <f t="shared" si="5"/>
        <v>0</v>
      </c>
      <c r="H48" s="8">
        <f t="shared" si="3"/>
        <v>0</v>
      </c>
    </row>
    <row r="49" spans="1:8" ht="15">
      <c r="A49" s="15">
        <v>10112</v>
      </c>
      <c r="B49" s="48" t="s">
        <v>53</v>
      </c>
      <c r="C49" s="109">
        <f>SUM(Calculation!J50:M50)</f>
        <v>58.869667094748856</v>
      </c>
      <c r="D49" s="97">
        <f t="shared" si="1"/>
        <v>0</v>
      </c>
      <c r="E49" s="31">
        <f>Calculation!J50</f>
        <v>58.25</v>
      </c>
      <c r="F49" s="25">
        <f t="shared" si="4"/>
        <v>1</v>
      </c>
      <c r="G49" s="25">
        <f t="shared" si="5"/>
        <v>0.6196670947488556</v>
      </c>
      <c r="H49" s="8">
        <f t="shared" si="3"/>
        <v>0</v>
      </c>
    </row>
    <row r="50" spans="1:8" ht="15">
      <c r="A50" s="15">
        <v>10113</v>
      </c>
      <c r="B50" s="48" t="s">
        <v>54</v>
      </c>
      <c r="C50" s="109">
        <f>SUM(Calculation!J51:M51)</f>
        <v>38.84971783675799</v>
      </c>
      <c r="D50" s="97">
        <f t="shared" si="1"/>
        <v>0</v>
      </c>
      <c r="E50" s="31">
        <f>Calculation!J51</f>
        <v>37.693</v>
      </c>
      <c r="F50" s="25">
        <f t="shared" si="4"/>
        <v>1</v>
      </c>
      <c r="G50" s="25">
        <f t="shared" si="5"/>
        <v>1.1567178367579913</v>
      </c>
      <c r="H50" s="8">
        <f t="shared" si="3"/>
        <v>0</v>
      </c>
    </row>
    <row r="51" spans="1:8" ht="15">
      <c r="A51" s="15">
        <v>10116</v>
      </c>
      <c r="B51" s="48" t="s">
        <v>55</v>
      </c>
      <c r="C51" s="109">
        <f>SUM(Calculation!J52:M52)</f>
        <v>0.23182554223744292</v>
      </c>
      <c r="D51" s="97">
        <f t="shared" si="1"/>
        <v>0</v>
      </c>
      <c r="E51" s="31">
        <f>Calculation!J52</f>
        <v>0.228</v>
      </c>
      <c r="F51" s="25">
        <f t="shared" si="4"/>
        <v>1</v>
      </c>
      <c r="G51" s="25">
        <f t="shared" si="5"/>
        <v>0.0038255422374429138</v>
      </c>
      <c r="H51" s="8">
        <f t="shared" si="3"/>
        <v>0</v>
      </c>
    </row>
    <row r="52" spans="1:8" ht="15">
      <c r="A52" s="15">
        <v>10118</v>
      </c>
      <c r="B52" s="48" t="s">
        <v>56</v>
      </c>
      <c r="C52" s="109">
        <f>SUM(Calculation!J53:M53)</f>
        <v>46.492389754566204</v>
      </c>
      <c r="D52" s="97">
        <f t="shared" si="1"/>
        <v>0</v>
      </c>
      <c r="E52" s="31">
        <f>Calculation!J53</f>
        <v>45.674</v>
      </c>
      <c r="F52" s="25">
        <f t="shared" si="4"/>
        <v>1</v>
      </c>
      <c r="G52" s="25">
        <f t="shared" si="5"/>
        <v>0.8183897545662049</v>
      </c>
      <c r="H52" s="8">
        <f t="shared" si="3"/>
        <v>0</v>
      </c>
    </row>
    <row r="53" spans="1:8" ht="15">
      <c r="A53" s="15">
        <v>10121</v>
      </c>
      <c r="B53" s="48" t="s">
        <v>57</v>
      </c>
      <c r="C53" s="109">
        <f>SUM(Calculation!J54:M54)</f>
        <v>39.24235650684932</v>
      </c>
      <c r="D53" s="97">
        <f t="shared" si="1"/>
        <v>0</v>
      </c>
      <c r="E53" s="31">
        <f>Calculation!J54</f>
        <v>40.875</v>
      </c>
      <c r="F53" s="25">
        <f t="shared" si="4"/>
        <v>0</v>
      </c>
      <c r="G53" s="25">
        <f t="shared" si="5"/>
        <v>0</v>
      </c>
      <c r="H53" s="8">
        <f t="shared" si="3"/>
        <v>0</v>
      </c>
    </row>
    <row r="54" spans="1:8" ht="15">
      <c r="A54" s="15">
        <v>10123</v>
      </c>
      <c r="B54" s="48" t="s">
        <v>58</v>
      </c>
      <c r="C54" s="109">
        <f>SUM(Calculation!J55:M55)</f>
        <v>481.7491115296804</v>
      </c>
      <c r="D54" s="97">
        <f t="shared" si="1"/>
        <v>0</v>
      </c>
      <c r="E54" s="31">
        <f>Calculation!J55</f>
        <v>549.199</v>
      </c>
      <c r="F54" s="25">
        <f t="shared" si="4"/>
        <v>0</v>
      </c>
      <c r="G54" s="25">
        <f t="shared" si="5"/>
        <v>0</v>
      </c>
      <c r="H54" s="8">
        <f t="shared" si="3"/>
        <v>0</v>
      </c>
    </row>
    <row r="55" spans="1:8" ht="15">
      <c r="A55" s="15">
        <v>10136</v>
      </c>
      <c r="B55" s="48" t="s">
        <v>59</v>
      </c>
      <c r="C55" s="109">
        <f>SUM(Calculation!J56:M56)</f>
        <v>18.343232305936066</v>
      </c>
      <c r="D55" s="97">
        <f t="shared" si="1"/>
        <v>0</v>
      </c>
      <c r="E55" s="31">
        <f>Calculation!J56</f>
        <v>18.537</v>
      </c>
      <c r="F55" s="25">
        <f t="shared" si="4"/>
        <v>0</v>
      </c>
      <c r="G55" s="25">
        <f t="shared" si="5"/>
        <v>0</v>
      </c>
      <c r="H55" s="8">
        <f t="shared" si="3"/>
        <v>0</v>
      </c>
    </row>
    <row r="56" spans="1:8" ht="15">
      <c r="A56" s="15">
        <v>10142</v>
      </c>
      <c r="B56" s="48" t="s">
        <v>60</v>
      </c>
      <c r="C56" s="109">
        <f>SUM(Calculation!J57:M57)</f>
        <v>2.8260454052511417</v>
      </c>
      <c r="D56" s="97">
        <f t="shared" si="1"/>
        <v>0</v>
      </c>
      <c r="E56" s="31">
        <f>Calculation!J57</f>
        <v>2.687</v>
      </c>
      <c r="F56" s="25">
        <f t="shared" si="4"/>
        <v>1</v>
      </c>
      <c r="G56" s="25">
        <f t="shared" si="5"/>
        <v>0.13904540525114184</v>
      </c>
      <c r="H56" s="8">
        <f t="shared" si="3"/>
        <v>0</v>
      </c>
    </row>
    <row r="57" spans="1:8" ht="15">
      <c r="A57" s="15">
        <v>10144</v>
      </c>
      <c r="B57" s="48" t="s">
        <v>61</v>
      </c>
      <c r="C57" s="109">
        <f>SUM(Calculation!J58:M58)</f>
        <v>3.2988320776255713</v>
      </c>
      <c r="D57" s="97">
        <f t="shared" si="1"/>
        <v>0</v>
      </c>
      <c r="E57" s="31">
        <f>Calculation!J58</f>
        <v>3.368</v>
      </c>
      <c r="F57" s="25">
        <f t="shared" si="4"/>
        <v>0</v>
      </c>
      <c r="G57" s="25">
        <f t="shared" si="5"/>
        <v>0</v>
      </c>
      <c r="H57" s="8">
        <f t="shared" si="3"/>
        <v>0</v>
      </c>
    </row>
    <row r="58" spans="1:8" ht="15">
      <c r="A58" s="15">
        <v>10156</v>
      </c>
      <c r="B58" s="48" t="s">
        <v>62</v>
      </c>
      <c r="C58" s="109">
        <f>SUM(Calculation!J59:M59)</f>
        <v>32.33141743721461</v>
      </c>
      <c r="D58" s="97">
        <f t="shared" si="1"/>
        <v>0</v>
      </c>
      <c r="E58" s="31">
        <f>Calculation!J59</f>
        <v>32.238</v>
      </c>
      <c r="F58" s="25">
        <f t="shared" si="4"/>
        <v>1</v>
      </c>
      <c r="G58" s="25">
        <f t="shared" si="5"/>
        <v>0.09341743721461171</v>
      </c>
      <c r="H58" s="8">
        <f t="shared" si="3"/>
        <v>0</v>
      </c>
    </row>
    <row r="59" spans="1:8" ht="15">
      <c r="A59" s="15">
        <v>10157</v>
      </c>
      <c r="B59" s="48" t="s">
        <v>63</v>
      </c>
      <c r="C59" s="109">
        <f>SUM(Calculation!J60:M60)</f>
        <v>50.3328930650685</v>
      </c>
      <c r="D59" s="97">
        <f t="shared" si="1"/>
        <v>0</v>
      </c>
      <c r="E59" s="31">
        <f>Calculation!J60</f>
        <v>49.958</v>
      </c>
      <c r="F59" s="25">
        <f t="shared" si="4"/>
        <v>1</v>
      </c>
      <c r="G59" s="25">
        <f t="shared" si="5"/>
        <v>0.3748930650684983</v>
      </c>
      <c r="H59" s="8">
        <f t="shared" si="3"/>
        <v>0</v>
      </c>
    </row>
    <row r="60" spans="1:8" ht="15">
      <c r="A60" s="15">
        <v>10158</v>
      </c>
      <c r="B60" s="48" t="s">
        <v>64</v>
      </c>
      <c r="C60" s="109">
        <f>SUM(Calculation!J61:M61)</f>
        <v>2.2678702054794524</v>
      </c>
      <c r="D60" s="97">
        <f t="shared" si="1"/>
        <v>0</v>
      </c>
      <c r="E60" s="31">
        <f>Calculation!J61</f>
        <v>2.791</v>
      </c>
      <c r="F60" s="25">
        <f t="shared" si="4"/>
        <v>0</v>
      </c>
      <c r="G60" s="25">
        <f t="shared" si="5"/>
        <v>0</v>
      </c>
      <c r="H60" s="8">
        <f t="shared" si="3"/>
        <v>0</v>
      </c>
    </row>
    <row r="61" spans="1:8" ht="15">
      <c r="A61" s="15">
        <v>10170</v>
      </c>
      <c r="B61" s="48" t="s">
        <v>65</v>
      </c>
      <c r="C61" s="109">
        <f>SUM(Calculation!J62:M62)</f>
        <v>229.56555194063935</v>
      </c>
      <c r="D61" s="97">
        <f t="shared" si="1"/>
        <v>0</v>
      </c>
      <c r="E61" s="31">
        <f>Calculation!J62</f>
        <v>251.097</v>
      </c>
      <c r="F61" s="25">
        <f t="shared" si="4"/>
        <v>0</v>
      </c>
      <c r="G61" s="25">
        <f t="shared" si="5"/>
        <v>0</v>
      </c>
      <c r="H61" s="8">
        <f t="shared" si="3"/>
        <v>0</v>
      </c>
    </row>
    <row r="62" spans="1:8" ht="15">
      <c r="A62" s="15">
        <v>10172</v>
      </c>
      <c r="B62" s="48" t="s">
        <v>66</v>
      </c>
      <c r="C62" s="109">
        <f>SUM(Calculation!J63:M63)</f>
        <v>5.276349885844749</v>
      </c>
      <c r="D62" s="97">
        <f t="shared" si="1"/>
        <v>0</v>
      </c>
      <c r="E62" s="31">
        <f>Calculation!J63</f>
        <v>6.102</v>
      </c>
      <c r="F62" s="25">
        <f t="shared" si="4"/>
        <v>0</v>
      </c>
      <c r="G62" s="25">
        <f t="shared" si="5"/>
        <v>0</v>
      </c>
      <c r="H62" s="8">
        <f t="shared" si="3"/>
        <v>0</v>
      </c>
    </row>
    <row r="63" spans="1:8" ht="15">
      <c r="A63" s="15">
        <v>10173</v>
      </c>
      <c r="B63" s="48" t="s">
        <v>67</v>
      </c>
      <c r="C63" s="109">
        <f>SUM(Calculation!J64:M64)</f>
        <v>34.738390154109595</v>
      </c>
      <c r="D63" s="97">
        <f t="shared" si="1"/>
        <v>0</v>
      </c>
      <c r="E63" s="31">
        <f>Calculation!J64</f>
        <v>33.13</v>
      </c>
      <c r="F63" s="25">
        <f t="shared" si="4"/>
        <v>1</v>
      </c>
      <c r="G63" s="25">
        <f t="shared" si="5"/>
        <v>1.6083901541095926</v>
      </c>
      <c r="H63" s="8">
        <f t="shared" si="3"/>
        <v>0</v>
      </c>
    </row>
    <row r="64" spans="1:8" ht="15">
      <c r="A64" s="15">
        <v>10174</v>
      </c>
      <c r="B64" s="48" t="s">
        <v>68</v>
      </c>
      <c r="C64" s="109">
        <f>SUM(Calculation!J65:M65)</f>
        <v>0.4926256849315067</v>
      </c>
      <c r="D64" s="97">
        <f t="shared" si="1"/>
        <v>0</v>
      </c>
      <c r="E64" s="31">
        <f>Calculation!J65</f>
        <v>0.507</v>
      </c>
      <c r="F64" s="25">
        <f t="shared" si="4"/>
        <v>0</v>
      </c>
      <c r="G64" s="25">
        <f t="shared" si="5"/>
        <v>0</v>
      </c>
      <c r="H64" s="8">
        <f t="shared" si="3"/>
        <v>0</v>
      </c>
    </row>
    <row r="65" spans="1:8" ht="15">
      <c r="A65" s="15">
        <v>10177</v>
      </c>
      <c r="B65" s="48" t="s">
        <v>69</v>
      </c>
      <c r="C65" s="109">
        <f>SUM(Calculation!J66:M66)</f>
        <v>8.264235159817352</v>
      </c>
      <c r="D65" s="97">
        <f t="shared" si="1"/>
        <v>0</v>
      </c>
      <c r="E65" s="31">
        <f>Calculation!J66</f>
        <v>11.665</v>
      </c>
      <c r="F65" s="25">
        <f t="shared" si="4"/>
        <v>0</v>
      </c>
      <c r="G65" s="25">
        <f t="shared" si="5"/>
        <v>0</v>
      </c>
      <c r="H65" s="8">
        <f t="shared" si="3"/>
        <v>0</v>
      </c>
    </row>
    <row r="66" spans="1:8" ht="15">
      <c r="A66" s="15">
        <v>10179</v>
      </c>
      <c r="B66" s="48" t="s">
        <v>70</v>
      </c>
      <c r="C66" s="109">
        <f>SUM(Calculation!J67:M67)</f>
        <v>170.8623276826484</v>
      </c>
      <c r="D66" s="97">
        <f t="shared" si="1"/>
        <v>0</v>
      </c>
      <c r="E66" s="31">
        <f>Calculation!J67</f>
        <v>166.822</v>
      </c>
      <c r="F66" s="25">
        <f t="shared" si="4"/>
        <v>1</v>
      </c>
      <c r="G66" s="25">
        <f t="shared" si="5"/>
        <v>4.04032768264841</v>
      </c>
      <c r="H66" s="8">
        <f t="shared" si="3"/>
        <v>0</v>
      </c>
    </row>
    <row r="67" spans="1:8" ht="15">
      <c r="A67" s="15">
        <v>10183</v>
      </c>
      <c r="B67" s="48" t="s">
        <v>71</v>
      </c>
      <c r="C67" s="109">
        <f>SUM(Calculation!J68:M68)</f>
        <v>120.36974768835616</v>
      </c>
      <c r="D67" s="97">
        <f t="shared" si="1"/>
        <v>0</v>
      </c>
      <c r="E67" s="31">
        <f>Calculation!J68</f>
        <v>117.351</v>
      </c>
      <c r="F67" s="25">
        <f t="shared" si="4"/>
        <v>1</v>
      </c>
      <c r="G67" s="25">
        <f t="shared" si="5"/>
        <v>3.0187476883561573</v>
      </c>
      <c r="H67" s="8">
        <f t="shared" si="3"/>
        <v>0</v>
      </c>
    </row>
    <row r="68" spans="1:8" ht="15">
      <c r="A68" s="15">
        <v>10186</v>
      </c>
      <c r="B68" s="48" t="s">
        <v>72</v>
      </c>
      <c r="C68" s="109">
        <f>SUM(Calculation!J69:M69)</f>
        <v>17.556053995433793</v>
      </c>
      <c r="D68" s="97">
        <f t="shared" si="1"/>
        <v>0</v>
      </c>
      <c r="E68" s="31">
        <f>Calculation!J69</f>
        <v>21.317</v>
      </c>
      <c r="F68" s="25">
        <f t="shared" si="4"/>
        <v>0</v>
      </c>
      <c r="G68" s="25">
        <f t="shared" si="5"/>
        <v>0</v>
      </c>
      <c r="H68" s="8">
        <f t="shared" si="3"/>
        <v>0</v>
      </c>
    </row>
    <row r="69" spans="1:8" ht="15">
      <c r="A69" s="15">
        <v>10190</v>
      </c>
      <c r="B69" s="48" t="s">
        <v>73</v>
      </c>
      <c r="C69" s="109">
        <f>SUM(Calculation!J70:M70)</f>
        <v>202.77075</v>
      </c>
      <c r="D69" s="97">
        <f t="shared" si="1"/>
        <v>0</v>
      </c>
      <c r="E69" s="31">
        <f>Calculation!J70</f>
        <v>187.059</v>
      </c>
      <c r="F69" s="25">
        <f t="shared" si="4"/>
        <v>1</v>
      </c>
      <c r="G69" s="25">
        <f t="shared" si="5"/>
        <v>15.711749999999995</v>
      </c>
      <c r="H69" s="8">
        <f t="shared" si="3"/>
        <v>0</v>
      </c>
    </row>
    <row r="70" spans="1:8" ht="15">
      <c r="A70" s="15">
        <v>10191</v>
      </c>
      <c r="B70" s="48" t="s">
        <v>74</v>
      </c>
      <c r="C70" s="109">
        <f>SUM(Calculation!J71:M71)</f>
        <v>129.2916565068493</v>
      </c>
      <c r="D70" s="97">
        <f t="shared" si="1"/>
        <v>0</v>
      </c>
      <c r="E70" s="31">
        <f>Calculation!J71</f>
        <v>131.217</v>
      </c>
      <c r="F70" s="25">
        <f aca="true" t="shared" si="6" ref="F70:F101">IF((C70-E70)&gt;0,1,0)</f>
        <v>0</v>
      </c>
      <c r="G70" s="25">
        <f t="shared" si="5"/>
        <v>0</v>
      </c>
      <c r="H70" s="8">
        <f t="shared" si="3"/>
        <v>0</v>
      </c>
    </row>
    <row r="71" spans="1:8" ht="15">
      <c r="A71" s="15">
        <v>10197</v>
      </c>
      <c r="B71" s="48" t="s">
        <v>75</v>
      </c>
      <c r="C71" s="109">
        <f>SUM(Calculation!J72:M72)</f>
        <v>23.70391024543379</v>
      </c>
      <c r="D71" s="97">
        <f aca="true" t="shared" si="7" ref="D71:D134">C71*C$2</f>
        <v>0</v>
      </c>
      <c r="E71" s="31">
        <f>Calculation!J72</f>
        <v>22.753</v>
      </c>
      <c r="F71" s="25">
        <f t="shared" si="6"/>
        <v>1</v>
      </c>
      <c r="G71" s="25">
        <f aca="true" t="shared" si="8" ref="G71:G102">(C71-E71)*F71</f>
        <v>0.9509102454337892</v>
      </c>
      <c r="H71" s="8">
        <f aca="true" t="shared" si="9" ref="H71:H134">IF(F71=1,G71*$C$3,0)</f>
        <v>0</v>
      </c>
    </row>
    <row r="72" spans="1:8" ht="15">
      <c r="A72" s="15">
        <v>10202</v>
      </c>
      <c r="B72" s="48" t="s">
        <v>76</v>
      </c>
      <c r="C72" s="109">
        <f>SUM(Calculation!J73:M73)</f>
        <v>13.980714897260274</v>
      </c>
      <c r="D72" s="97">
        <f t="shared" si="7"/>
        <v>0</v>
      </c>
      <c r="E72" s="31">
        <f>Calculation!J73</f>
        <v>13.099</v>
      </c>
      <c r="F72" s="25">
        <f t="shared" si="6"/>
        <v>1</v>
      </c>
      <c r="G72" s="25">
        <f t="shared" si="8"/>
        <v>0.8817148972602737</v>
      </c>
      <c r="H72" s="8">
        <f t="shared" si="9"/>
        <v>0</v>
      </c>
    </row>
    <row r="73" spans="1:8" ht="15">
      <c r="A73" s="15">
        <v>10203</v>
      </c>
      <c r="B73" s="48" t="s">
        <v>77</v>
      </c>
      <c r="C73" s="109">
        <f>SUM(Calculation!J74:M74)</f>
        <v>6.284830993150686</v>
      </c>
      <c r="D73" s="97">
        <f t="shared" si="7"/>
        <v>0</v>
      </c>
      <c r="E73" s="31">
        <f>Calculation!J74</f>
        <v>6.213</v>
      </c>
      <c r="F73" s="25">
        <f t="shared" si="6"/>
        <v>1</v>
      </c>
      <c r="G73" s="25">
        <f t="shared" si="8"/>
        <v>0.07183099315068553</v>
      </c>
      <c r="H73" s="8">
        <f t="shared" si="9"/>
        <v>0</v>
      </c>
    </row>
    <row r="74" spans="1:8" ht="15">
      <c r="A74" s="15">
        <v>10204</v>
      </c>
      <c r="B74" s="48" t="s">
        <v>78</v>
      </c>
      <c r="C74" s="109">
        <f>SUM(Calculation!J75:M75)</f>
        <v>62.93714543378996</v>
      </c>
      <c r="D74" s="97">
        <f t="shared" si="7"/>
        <v>0</v>
      </c>
      <c r="E74" s="31">
        <f>Calculation!J75</f>
        <v>79.556</v>
      </c>
      <c r="F74" s="25">
        <f t="shared" si="6"/>
        <v>0</v>
      </c>
      <c r="G74" s="25">
        <f t="shared" si="8"/>
        <v>0</v>
      </c>
      <c r="H74" s="8">
        <f t="shared" si="9"/>
        <v>0</v>
      </c>
    </row>
    <row r="75" spans="1:8" ht="15">
      <c r="A75" s="15">
        <v>10209</v>
      </c>
      <c r="B75" s="48" t="s">
        <v>79</v>
      </c>
      <c r="C75" s="109">
        <f>SUM(Calculation!J76:M76)</f>
        <v>109.84374657534246</v>
      </c>
      <c r="D75" s="97">
        <f t="shared" si="7"/>
        <v>0</v>
      </c>
      <c r="E75" s="31">
        <f>Calculation!J76</f>
        <v>104.89</v>
      </c>
      <c r="F75" s="25">
        <f t="shared" si="6"/>
        <v>1</v>
      </c>
      <c r="G75" s="25">
        <f t="shared" si="8"/>
        <v>4.953746575342464</v>
      </c>
      <c r="H75" s="8">
        <f t="shared" si="9"/>
        <v>0</v>
      </c>
    </row>
    <row r="76" spans="1:8" ht="15">
      <c r="A76" s="15">
        <v>10230</v>
      </c>
      <c r="B76" s="48" t="s">
        <v>80</v>
      </c>
      <c r="C76" s="109">
        <f>SUM(Calculation!J77:M77)</f>
        <v>10.253024686073061</v>
      </c>
      <c r="D76" s="97">
        <f t="shared" si="7"/>
        <v>0</v>
      </c>
      <c r="E76" s="31">
        <f>Calculation!J77</f>
        <v>9.702</v>
      </c>
      <c r="F76" s="25">
        <f t="shared" si="6"/>
        <v>1</v>
      </c>
      <c r="G76" s="25">
        <f t="shared" si="8"/>
        <v>0.5510246860730614</v>
      </c>
      <c r="H76" s="8">
        <f t="shared" si="9"/>
        <v>0</v>
      </c>
    </row>
    <row r="77" spans="1:8" ht="15">
      <c r="A77" s="15">
        <v>10231</v>
      </c>
      <c r="B77" s="48" t="s">
        <v>81</v>
      </c>
      <c r="C77" s="109">
        <f>SUM(Calculation!J78:M78)</f>
        <v>41.18237645547945</v>
      </c>
      <c r="D77" s="97">
        <f t="shared" si="7"/>
        <v>0</v>
      </c>
      <c r="E77" s="31">
        <f>Calculation!J78</f>
        <v>36.659</v>
      </c>
      <c r="F77" s="25">
        <f t="shared" si="6"/>
        <v>1</v>
      </c>
      <c r="G77" s="25">
        <f t="shared" si="8"/>
        <v>4.52337645547945</v>
      </c>
      <c r="H77" s="8">
        <f t="shared" si="9"/>
        <v>0</v>
      </c>
    </row>
    <row r="78" spans="1:8" ht="15">
      <c r="A78" s="15">
        <v>10234</v>
      </c>
      <c r="B78" s="48" t="s">
        <v>82</v>
      </c>
      <c r="C78" s="109">
        <f>SUM(Calculation!J79:M79)</f>
        <v>54.287939925799094</v>
      </c>
      <c r="D78" s="97">
        <f t="shared" si="7"/>
        <v>0</v>
      </c>
      <c r="E78" s="31">
        <f>Calculation!J79</f>
        <v>50.999</v>
      </c>
      <c r="F78" s="25">
        <f t="shared" si="6"/>
        <v>1</v>
      </c>
      <c r="G78" s="25">
        <f t="shared" si="8"/>
        <v>3.2889399257990917</v>
      </c>
      <c r="H78" s="8">
        <f t="shared" si="9"/>
        <v>0</v>
      </c>
    </row>
    <row r="79" spans="1:8" ht="15">
      <c r="A79" s="15">
        <v>10235</v>
      </c>
      <c r="B79" s="48" t="s">
        <v>83</v>
      </c>
      <c r="C79" s="109">
        <f>SUM(Calculation!J80:M80)</f>
        <v>30.15464394977169</v>
      </c>
      <c r="D79" s="97">
        <f t="shared" si="7"/>
        <v>0</v>
      </c>
      <c r="E79" s="31">
        <f>Calculation!J80</f>
        <v>33.113</v>
      </c>
      <c r="F79" s="25">
        <f t="shared" si="6"/>
        <v>0</v>
      </c>
      <c r="G79" s="25">
        <f t="shared" si="8"/>
        <v>0</v>
      </c>
      <c r="H79" s="8">
        <f t="shared" si="9"/>
        <v>0</v>
      </c>
    </row>
    <row r="80" spans="1:8" ht="15">
      <c r="A80" s="15">
        <v>10236</v>
      </c>
      <c r="B80" s="48" t="s">
        <v>84</v>
      </c>
      <c r="C80" s="109">
        <f>SUM(Calculation!J81:M81)</f>
        <v>28.055985730593605</v>
      </c>
      <c r="D80" s="97">
        <f t="shared" si="7"/>
        <v>0</v>
      </c>
      <c r="E80" s="31">
        <f>Calculation!J81</f>
        <v>29.103</v>
      </c>
      <c r="F80" s="25">
        <f t="shared" si="6"/>
        <v>0</v>
      </c>
      <c r="G80" s="25">
        <f t="shared" si="8"/>
        <v>0</v>
      </c>
      <c r="H80" s="8">
        <f t="shared" si="9"/>
        <v>0</v>
      </c>
    </row>
    <row r="81" spans="1:8" ht="15">
      <c r="A81" s="15">
        <v>10237</v>
      </c>
      <c r="B81" s="48" t="s">
        <v>85</v>
      </c>
      <c r="C81" s="109">
        <f>SUM(Calculation!J82:M82)</f>
        <v>105.05029360730593</v>
      </c>
      <c r="D81" s="97">
        <f t="shared" si="7"/>
        <v>0</v>
      </c>
      <c r="E81" s="31">
        <f>Calculation!J82</f>
        <v>113.732</v>
      </c>
      <c r="F81" s="25">
        <f t="shared" si="6"/>
        <v>0</v>
      </c>
      <c r="G81" s="25">
        <f t="shared" si="8"/>
        <v>0</v>
      </c>
      <c r="H81" s="8">
        <f t="shared" si="9"/>
        <v>0</v>
      </c>
    </row>
    <row r="82" spans="1:8" ht="15">
      <c r="A82" s="15">
        <v>10239</v>
      </c>
      <c r="B82" s="48" t="s">
        <v>86</v>
      </c>
      <c r="C82" s="109">
        <f>SUM(Calculation!J83:M83)</f>
        <v>14.107240353881277</v>
      </c>
      <c r="D82" s="97">
        <f t="shared" si="7"/>
        <v>0</v>
      </c>
      <c r="E82" s="31">
        <f>Calculation!J83</f>
        <v>14</v>
      </c>
      <c r="F82" s="25">
        <f t="shared" si="6"/>
        <v>1</v>
      </c>
      <c r="G82" s="25">
        <f t="shared" si="8"/>
        <v>0.10724035388127717</v>
      </c>
      <c r="H82" s="8">
        <f t="shared" si="9"/>
        <v>0</v>
      </c>
    </row>
    <row r="83" spans="1:8" ht="15">
      <c r="A83" s="15">
        <v>10242</v>
      </c>
      <c r="B83" s="48" t="s">
        <v>87</v>
      </c>
      <c r="C83" s="109">
        <f>SUM(Calculation!J84:M84)</f>
        <v>9.662868493150684</v>
      </c>
      <c r="D83" s="97">
        <f t="shared" si="7"/>
        <v>0</v>
      </c>
      <c r="E83" s="31">
        <f>Calculation!J84</f>
        <v>9.526</v>
      </c>
      <c r="F83" s="25">
        <f t="shared" si="6"/>
        <v>1</v>
      </c>
      <c r="G83" s="25">
        <f t="shared" si="8"/>
        <v>0.1368684931506845</v>
      </c>
      <c r="H83" s="8">
        <f t="shared" si="9"/>
        <v>0</v>
      </c>
    </row>
    <row r="84" spans="1:8" ht="15">
      <c r="A84" s="15">
        <v>10244</v>
      </c>
      <c r="B84" s="48" t="s">
        <v>88</v>
      </c>
      <c r="C84" s="109">
        <f>SUM(Calculation!J85:M85)</f>
        <v>88.8051406392694</v>
      </c>
      <c r="D84" s="97">
        <f t="shared" si="7"/>
        <v>0</v>
      </c>
      <c r="E84" s="31">
        <f>Calculation!J85</f>
        <v>86.038</v>
      </c>
      <c r="F84" s="25">
        <f t="shared" si="6"/>
        <v>1</v>
      </c>
      <c r="G84" s="25">
        <f t="shared" si="8"/>
        <v>2.7671406392693996</v>
      </c>
      <c r="H84" s="8">
        <f t="shared" si="9"/>
        <v>0</v>
      </c>
    </row>
    <row r="85" spans="1:8" ht="15">
      <c r="A85" s="15">
        <v>10246</v>
      </c>
      <c r="B85" s="48" t="s">
        <v>89</v>
      </c>
      <c r="C85" s="109">
        <f>SUM(Calculation!J86:M86)</f>
        <v>8.843172602739726</v>
      </c>
      <c r="D85" s="97">
        <f t="shared" si="7"/>
        <v>0</v>
      </c>
      <c r="E85" s="31">
        <f>Calculation!J86</f>
        <v>8.987</v>
      </c>
      <c r="F85" s="25">
        <f t="shared" si="6"/>
        <v>0</v>
      </c>
      <c r="G85" s="25">
        <f t="shared" si="8"/>
        <v>0</v>
      </c>
      <c r="H85" s="8">
        <f t="shared" si="9"/>
        <v>0</v>
      </c>
    </row>
    <row r="86" spans="1:8" ht="15">
      <c r="A86" s="15">
        <v>10247</v>
      </c>
      <c r="B86" s="48" t="s">
        <v>90</v>
      </c>
      <c r="C86" s="109">
        <f>SUM(Calculation!J87:M87)</f>
        <v>78.15910787671234</v>
      </c>
      <c r="D86" s="97">
        <f t="shared" si="7"/>
        <v>0</v>
      </c>
      <c r="E86" s="31">
        <f>Calculation!J87</f>
        <v>79.929</v>
      </c>
      <c r="F86" s="25">
        <f t="shared" si="6"/>
        <v>0</v>
      </c>
      <c r="G86" s="25">
        <f t="shared" si="8"/>
        <v>0</v>
      </c>
      <c r="H86" s="8">
        <f t="shared" si="9"/>
        <v>0</v>
      </c>
    </row>
    <row r="87" spans="1:8" ht="15">
      <c r="A87" s="15">
        <v>10256</v>
      </c>
      <c r="B87" s="48" t="s">
        <v>91</v>
      </c>
      <c r="C87" s="109">
        <f>SUM(Calculation!J88:M88)</f>
        <v>47.9736046803653</v>
      </c>
      <c r="D87" s="97">
        <f t="shared" si="7"/>
        <v>0</v>
      </c>
      <c r="E87" s="31">
        <f>Calculation!J88</f>
        <v>46.746</v>
      </c>
      <c r="F87" s="25">
        <f t="shared" si="6"/>
        <v>1</v>
      </c>
      <c r="G87" s="25">
        <f t="shared" si="8"/>
        <v>1.227604680365296</v>
      </c>
      <c r="H87" s="8">
        <f t="shared" si="9"/>
        <v>0</v>
      </c>
    </row>
    <row r="88" spans="1:8" ht="15">
      <c r="A88" s="15">
        <v>10258</v>
      </c>
      <c r="B88" s="48" t="s">
        <v>92</v>
      </c>
      <c r="C88" s="109">
        <f>SUM(Calculation!J89:M89)</f>
        <v>38.2015790239726</v>
      </c>
      <c r="D88" s="97">
        <f t="shared" si="7"/>
        <v>0</v>
      </c>
      <c r="E88" s="31">
        <f>Calculation!J89</f>
        <v>37.952</v>
      </c>
      <c r="F88" s="25">
        <f t="shared" si="6"/>
        <v>1</v>
      </c>
      <c r="G88" s="25">
        <f t="shared" si="8"/>
        <v>0.24957902397260057</v>
      </c>
      <c r="H88" s="8">
        <f t="shared" si="9"/>
        <v>0</v>
      </c>
    </row>
    <row r="89" spans="1:8" ht="15">
      <c r="A89" s="15">
        <v>10259</v>
      </c>
      <c r="B89" s="48" t="s">
        <v>93</v>
      </c>
      <c r="C89" s="109">
        <f>SUM(Calculation!J90:M90)</f>
        <v>27.77387374429224</v>
      </c>
      <c r="D89" s="97">
        <f t="shared" si="7"/>
        <v>0</v>
      </c>
      <c r="E89" s="31">
        <f>Calculation!J90</f>
        <v>26.985</v>
      </c>
      <c r="F89" s="25">
        <f t="shared" si="6"/>
        <v>1</v>
      </c>
      <c r="G89" s="25">
        <f t="shared" si="8"/>
        <v>0.7888737442922391</v>
      </c>
      <c r="H89" s="8">
        <f t="shared" si="9"/>
        <v>0</v>
      </c>
    </row>
    <row r="90" spans="1:8" ht="15">
      <c r="A90" s="15">
        <v>10260</v>
      </c>
      <c r="B90" s="48" t="s">
        <v>94</v>
      </c>
      <c r="C90" s="109">
        <f>SUM(Calculation!J91:M91)</f>
        <v>26.41221195776256</v>
      </c>
      <c r="D90" s="97">
        <f t="shared" si="7"/>
        <v>0</v>
      </c>
      <c r="E90" s="31">
        <f>Calculation!J91</f>
        <v>26.285</v>
      </c>
      <c r="F90" s="25">
        <f t="shared" si="6"/>
        <v>1</v>
      </c>
      <c r="G90" s="25">
        <f t="shared" si="8"/>
        <v>0.12721195776255811</v>
      </c>
      <c r="H90" s="8">
        <f t="shared" si="9"/>
        <v>0</v>
      </c>
    </row>
    <row r="91" spans="1:8" ht="15">
      <c r="A91" s="15">
        <v>10273</v>
      </c>
      <c r="B91" s="48" t="s">
        <v>95</v>
      </c>
      <c r="C91" s="109">
        <f>SUM(Calculation!J92:M92)</f>
        <v>6.558486558219178</v>
      </c>
      <c r="D91" s="97">
        <f t="shared" si="7"/>
        <v>0</v>
      </c>
      <c r="E91" s="31">
        <f>Calculation!J92</f>
        <v>5.881</v>
      </c>
      <c r="F91" s="25">
        <f t="shared" si="6"/>
        <v>1</v>
      </c>
      <c r="G91" s="25">
        <f t="shared" si="8"/>
        <v>0.6774865582191776</v>
      </c>
      <c r="H91" s="8">
        <f t="shared" si="9"/>
        <v>0</v>
      </c>
    </row>
    <row r="92" spans="1:8" ht="15">
      <c r="A92" s="15">
        <v>10278</v>
      </c>
      <c r="B92" s="48" t="s">
        <v>96</v>
      </c>
      <c r="C92" s="109">
        <f>SUM(Calculation!J93:M93)</f>
        <v>36.73457890981735</v>
      </c>
      <c r="D92" s="97">
        <f t="shared" si="7"/>
        <v>0</v>
      </c>
      <c r="E92" s="31">
        <f>Calculation!J93</f>
        <v>35.928</v>
      </c>
      <c r="F92" s="25">
        <f t="shared" si="6"/>
        <v>1</v>
      </c>
      <c r="G92" s="25">
        <f t="shared" si="8"/>
        <v>0.8065789098173539</v>
      </c>
      <c r="H92" s="8">
        <f t="shared" si="9"/>
        <v>0</v>
      </c>
    </row>
    <row r="93" spans="1:8" ht="15">
      <c r="A93" s="15">
        <v>10279</v>
      </c>
      <c r="B93" s="48" t="s">
        <v>97</v>
      </c>
      <c r="C93" s="109">
        <f>SUM(Calculation!J94:M94)</f>
        <v>66.62077037671233</v>
      </c>
      <c r="D93" s="97">
        <f t="shared" si="7"/>
        <v>0</v>
      </c>
      <c r="E93" s="31">
        <f>Calculation!J94</f>
        <v>64.765</v>
      </c>
      <c r="F93" s="25">
        <f t="shared" si="6"/>
        <v>1</v>
      </c>
      <c r="G93" s="25">
        <f t="shared" si="8"/>
        <v>1.8557703767123286</v>
      </c>
      <c r="H93" s="8">
        <f t="shared" si="9"/>
        <v>0</v>
      </c>
    </row>
    <row r="94" spans="1:8" ht="15">
      <c r="A94" s="15">
        <v>10284</v>
      </c>
      <c r="B94" s="48" t="s">
        <v>98</v>
      </c>
      <c r="C94" s="109">
        <f>SUM(Calculation!J95:M95)</f>
        <v>10.285239497716894</v>
      </c>
      <c r="D94" s="97">
        <f t="shared" si="7"/>
        <v>0</v>
      </c>
      <c r="E94" s="31">
        <f>Calculation!J95</f>
        <v>10.158</v>
      </c>
      <c r="F94" s="25">
        <f t="shared" si="6"/>
        <v>1</v>
      </c>
      <c r="G94" s="25">
        <f t="shared" si="8"/>
        <v>0.1272394977168947</v>
      </c>
      <c r="H94" s="8">
        <f t="shared" si="9"/>
        <v>0</v>
      </c>
    </row>
    <row r="95" spans="1:8" ht="15">
      <c r="A95" s="15">
        <v>10285</v>
      </c>
      <c r="B95" s="48" t="s">
        <v>99</v>
      </c>
      <c r="C95" s="109">
        <f>SUM(Calculation!J96:M96)</f>
        <v>6.775502625570776</v>
      </c>
      <c r="D95" s="97">
        <f t="shared" si="7"/>
        <v>0</v>
      </c>
      <c r="E95" s="31">
        <f>Calculation!J96</f>
        <v>6.529</v>
      </c>
      <c r="F95" s="25">
        <f t="shared" si="6"/>
        <v>1</v>
      </c>
      <c r="G95" s="25">
        <f t="shared" si="8"/>
        <v>0.24650262557077607</v>
      </c>
      <c r="H95" s="8">
        <f t="shared" si="9"/>
        <v>0</v>
      </c>
    </row>
    <row r="96" spans="1:8" ht="15">
      <c r="A96" s="15">
        <v>10286</v>
      </c>
      <c r="B96" s="48" t="s">
        <v>100</v>
      </c>
      <c r="C96" s="109">
        <f>SUM(Calculation!J97:M97)</f>
        <v>46.84288222031964</v>
      </c>
      <c r="D96" s="97">
        <f t="shared" si="7"/>
        <v>0</v>
      </c>
      <c r="E96" s="31">
        <f>Calculation!J97</f>
        <v>45.911</v>
      </c>
      <c r="F96" s="25">
        <f t="shared" si="6"/>
        <v>1</v>
      </c>
      <c r="G96" s="25">
        <f t="shared" si="8"/>
        <v>0.9318822203196362</v>
      </c>
      <c r="H96" s="8">
        <f t="shared" si="9"/>
        <v>0</v>
      </c>
    </row>
    <row r="97" spans="1:8" ht="15">
      <c r="A97" s="15">
        <v>10288</v>
      </c>
      <c r="B97" s="48" t="s">
        <v>101</v>
      </c>
      <c r="C97" s="109">
        <f>SUM(Calculation!J98:M98)</f>
        <v>25.451626341324204</v>
      </c>
      <c r="D97" s="97">
        <f t="shared" si="7"/>
        <v>0</v>
      </c>
      <c r="E97" s="31">
        <f>Calculation!J98</f>
        <v>24.734</v>
      </c>
      <c r="F97" s="25">
        <f t="shared" si="6"/>
        <v>1</v>
      </c>
      <c r="G97" s="25">
        <f t="shared" si="8"/>
        <v>0.7176263413242019</v>
      </c>
      <c r="H97" s="8">
        <f t="shared" si="9"/>
        <v>0</v>
      </c>
    </row>
    <row r="98" spans="1:8" ht="15">
      <c r="A98" s="15">
        <v>10291</v>
      </c>
      <c r="B98" s="48" t="s">
        <v>102</v>
      </c>
      <c r="C98" s="109">
        <f>SUM(Calculation!J99:M99)</f>
        <v>76.83727043378997</v>
      </c>
      <c r="D98" s="97">
        <f t="shared" si="7"/>
        <v>0</v>
      </c>
      <c r="E98" s="31">
        <f>Calculation!J99</f>
        <v>79.182</v>
      </c>
      <c r="F98" s="25">
        <f t="shared" si="6"/>
        <v>0</v>
      </c>
      <c r="G98" s="25">
        <f t="shared" si="8"/>
        <v>0</v>
      </c>
      <c r="H98" s="8">
        <f t="shared" si="9"/>
        <v>0</v>
      </c>
    </row>
    <row r="99" spans="1:8" ht="15">
      <c r="A99" s="15">
        <v>10294</v>
      </c>
      <c r="B99" s="48" t="s">
        <v>103</v>
      </c>
      <c r="C99" s="109">
        <f>SUM(Calculation!J100:M100)</f>
        <v>36.10926575342466</v>
      </c>
      <c r="D99" s="97">
        <f t="shared" si="7"/>
        <v>0</v>
      </c>
      <c r="E99" s="31">
        <f>Calculation!J100</f>
        <v>36.327</v>
      </c>
      <c r="F99" s="25">
        <f t="shared" si="6"/>
        <v>0</v>
      </c>
      <c r="G99" s="25">
        <f t="shared" si="8"/>
        <v>0</v>
      </c>
      <c r="H99" s="8">
        <f t="shared" si="9"/>
        <v>0</v>
      </c>
    </row>
    <row r="100" spans="1:8" ht="15">
      <c r="A100" s="15">
        <v>10304</v>
      </c>
      <c r="B100" s="48" t="s">
        <v>104</v>
      </c>
      <c r="C100" s="109">
        <f>SUM(Calculation!J101:M101)</f>
        <v>13.38260799086758</v>
      </c>
      <c r="D100" s="97">
        <f t="shared" si="7"/>
        <v>0</v>
      </c>
      <c r="E100" s="31">
        <f>Calculation!J101</f>
        <v>14.068</v>
      </c>
      <c r="F100" s="25">
        <f t="shared" si="6"/>
        <v>0</v>
      </c>
      <c r="G100" s="25">
        <f t="shared" si="8"/>
        <v>0</v>
      </c>
      <c r="H100" s="8">
        <f t="shared" si="9"/>
        <v>0</v>
      </c>
    </row>
    <row r="101" spans="1:8" ht="15">
      <c r="A101" s="15">
        <v>10306</v>
      </c>
      <c r="B101" s="48" t="s">
        <v>105</v>
      </c>
      <c r="C101" s="109">
        <f>SUM(Calculation!J102:M102)</f>
        <v>0.003</v>
      </c>
      <c r="D101" s="97">
        <f t="shared" si="7"/>
        <v>0</v>
      </c>
      <c r="E101" s="31">
        <f>Calculation!J102</f>
        <v>25.769</v>
      </c>
      <c r="F101" s="25">
        <f t="shared" si="6"/>
        <v>0</v>
      </c>
      <c r="G101" s="25">
        <f t="shared" si="8"/>
        <v>0</v>
      </c>
      <c r="H101" s="8">
        <f t="shared" si="9"/>
        <v>0</v>
      </c>
    </row>
    <row r="102" spans="1:8" ht="15">
      <c r="A102" s="15">
        <v>10307</v>
      </c>
      <c r="B102" s="48" t="s">
        <v>106</v>
      </c>
      <c r="C102" s="109">
        <f>SUM(Calculation!J103:M103)</f>
        <v>68.589675</v>
      </c>
      <c r="D102" s="97">
        <f t="shared" si="7"/>
        <v>0</v>
      </c>
      <c r="E102" s="31">
        <f>Calculation!J103</f>
        <v>71.985</v>
      </c>
      <c r="F102" s="25">
        <f aca="true" t="shared" si="10" ref="F102:F133">IF((C102-E102)&gt;0,1,0)</f>
        <v>0</v>
      </c>
      <c r="G102" s="25">
        <f t="shared" si="8"/>
        <v>0</v>
      </c>
      <c r="H102" s="8">
        <f t="shared" si="9"/>
        <v>0</v>
      </c>
    </row>
    <row r="103" spans="1:8" ht="15">
      <c r="A103" s="15">
        <v>10326</v>
      </c>
      <c r="B103" s="48" t="s">
        <v>107</v>
      </c>
      <c r="C103" s="109">
        <f>SUM(Calculation!J104:M104)</f>
        <v>27.84850102739726</v>
      </c>
      <c r="D103" s="97">
        <f t="shared" si="7"/>
        <v>0</v>
      </c>
      <c r="E103" s="31">
        <f>Calculation!J104</f>
        <v>30.46</v>
      </c>
      <c r="F103" s="25">
        <f t="shared" si="10"/>
        <v>0</v>
      </c>
      <c r="G103" s="25">
        <f aca="true" t="shared" si="11" ref="G103:G134">(C103-E103)*F103</f>
        <v>0</v>
      </c>
      <c r="H103" s="8">
        <f t="shared" si="9"/>
        <v>0</v>
      </c>
    </row>
    <row r="104" spans="1:8" ht="15">
      <c r="A104" s="15">
        <v>10331</v>
      </c>
      <c r="B104" s="48" t="s">
        <v>108</v>
      </c>
      <c r="C104" s="109">
        <f>SUM(Calculation!J105:M105)</f>
        <v>35.48454121004566</v>
      </c>
      <c r="D104" s="97">
        <f t="shared" si="7"/>
        <v>0</v>
      </c>
      <c r="E104" s="31">
        <f>Calculation!J105</f>
        <v>36.602</v>
      </c>
      <c r="F104" s="25">
        <f t="shared" si="10"/>
        <v>0</v>
      </c>
      <c r="G104" s="25">
        <f t="shared" si="11"/>
        <v>0</v>
      </c>
      <c r="H104" s="8">
        <f t="shared" si="9"/>
        <v>0</v>
      </c>
    </row>
    <row r="105" spans="1:8" ht="15">
      <c r="A105" s="15">
        <v>10333</v>
      </c>
      <c r="B105" s="48" t="s">
        <v>109</v>
      </c>
      <c r="C105" s="109">
        <f>SUM(Calculation!J106:M106)</f>
        <v>18.9449122716895</v>
      </c>
      <c r="D105" s="97">
        <f t="shared" si="7"/>
        <v>0</v>
      </c>
      <c r="E105" s="31">
        <f>Calculation!J106</f>
        <v>18.515</v>
      </c>
      <c r="F105" s="25">
        <f t="shared" si="10"/>
        <v>1</v>
      </c>
      <c r="G105" s="25">
        <f t="shared" si="11"/>
        <v>0.4299122716894992</v>
      </c>
      <c r="H105" s="8">
        <f t="shared" si="9"/>
        <v>0</v>
      </c>
    </row>
    <row r="106" spans="1:8" ht="15">
      <c r="A106" s="15">
        <v>10338</v>
      </c>
      <c r="B106" s="48" t="s">
        <v>110</v>
      </c>
      <c r="C106" s="109">
        <f>SUM(Calculation!J107:M107)</f>
        <v>2.427825998858448</v>
      </c>
      <c r="D106" s="97">
        <f t="shared" si="7"/>
        <v>0</v>
      </c>
      <c r="E106" s="31">
        <f>Calculation!J107</f>
        <v>2.373</v>
      </c>
      <c r="F106" s="25">
        <f t="shared" si="10"/>
        <v>1</v>
      </c>
      <c r="G106" s="25">
        <f t="shared" si="11"/>
        <v>0.05482599885844763</v>
      </c>
      <c r="H106" s="8">
        <f t="shared" si="9"/>
        <v>0</v>
      </c>
    </row>
    <row r="107" spans="1:8" ht="15">
      <c r="A107" s="15">
        <v>10342</v>
      </c>
      <c r="B107" s="48" t="s">
        <v>111</v>
      </c>
      <c r="C107" s="109">
        <f>SUM(Calculation!J108:M108)</f>
        <v>38.13267511415525</v>
      </c>
      <c r="D107" s="97">
        <f t="shared" si="7"/>
        <v>0</v>
      </c>
      <c r="E107" s="31">
        <f>Calculation!J108</f>
        <v>38.691</v>
      </c>
      <c r="F107" s="25">
        <f t="shared" si="10"/>
        <v>0</v>
      </c>
      <c r="G107" s="25">
        <f t="shared" si="11"/>
        <v>0</v>
      </c>
      <c r="H107" s="8">
        <f t="shared" si="9"/>
        <v>0</v>
      </c>
    </row>
    <row r="108" spans="1:8" ht="15">
      <c r="A108" s="15">
        <v>10343</v>
      </c>
      <c r="B108" s="48" t="s">
        <v>112</v>
      </c>
      <c r="C108" s="109">
        <f>SUM(Calculation!J109:M109)</f>
        <v>11.952629680365295</v>
      </c>
      <c r="D108" s="97">
        <f t="shared" si="7"/>
        <v>0</v>
      </c>
      <c r="E108" s="31">
        <f>Calculation!J109</f>
        <v>31.389</v>
      </c>
      <c r="F108" s="25">
        <f t="shared" si="10"/>
        <v>0</v>
      </c>
      <c r="G108" s="25">
        <f t="shared" si="11"/>
        <v>0</v>
      </c>
      <c r="H108" s="8">
        <f t="shared" si="9"/>
        <v>0</v>
      </c>
    </row>
    <row r="109" spans="1:8" ht="15">
      <c r="A109" s="15">
        <v>10349</v>
      </c>
      <c r="B109" s="48" t="s">
        <v>113</v>
      </c>
      <c r="C109" s="109">
        <f>SUM(Calculation!J110:M110)</f>
        <v>461.37778344748864</v>
      </c>
      <c r="D109" s="97">
        <f t="shared" si="7"/>
        <v>0</v>
      </c>
      <c r="E109" s="31">
        <f>Calculation!J110</f>
        <v>523.911</v>
      </c>
      <c r="F109" s="25">
        <f t="shared" si="10"/>
        <v>0</v>
      </c>
      <c r="G109" s="25">
        <f t="shared" si="11"/>
        <v>0</v>
      </c>
      <c r="H109" s="8">
        <f t="shared" si="9"/>
        <v>0</v>
      </c>
    </row>
    <row r="110" spans="1:8" ht="15">
      <c r="A110" s="15">
        <v>10352</v>
      </c>
      <c r="B110" s="48" t="s">
        <v>114</v>
      </c>
      <c r="C110" s="109">
        <f>SUM(Calculation!J111:M111)</f>
        <v>16.131402796803656</v>
      </c>
      <c r="D110" s="97">
        <f t="shared" si="7"/>
        <v>0</v>
      </c>
      <c r="E110" s="31">
        <f>Calculation!J111</f>
        <v>15.907</v>
      </c>
      <c r="F110" s="25">
        <f t="shared" si="10"/>
        <v>1</v>
      </c>
      <c r="G110" s="25">
        <f t="shared" si="11"/>
        <v>0.2244027968036555</v>
      </c>
      <c r="H110" s="8">
        <f t="shared" si="9"/>
        <v>0</v>
      </c>
    </row>
    <row r="111" spans="1:8" ht="15">
      <c r="A111" s="15">
        <v>10354</v>
      </c>
      <c r="B111" s="48" t="s">
        <v>115</v>
      </c>
      <c r="C111" s="109">
        <f>SUM(Calculation!J112:M112)</f>
        <v>705.105558219178</v>
      </c>
      <c r="D111" s="97">
        <f t="shared" si="7"/>
        <v>0</v>
      </c>
      <c r="E111" s="31">
        <f>Calculation!J112</f>
        <v>799.07</v>
      </c>
      <c r="F111" s="25">
        <f t="shared" si="10"/>
        <v>0</v>
      </c>
      <c r="G111" s="25">
        <f t="shared" si="11"/>
        <v>0</v>
      </c>
      <c r="H111" s="8">
        <f t="shared" si="9"/>
        <v>0</v>
      </c>
    </row>
    <row r="112" spans="1:8" ht="15">
      <c r="A112" s="15">
        <v>10360</v>
      </c>
      <c r="B112" s="48" t="s">
        <v>116</v>
      </c>
      <c r="C112" s="109">
        <f>SUM(Calculation!J113:M113)</f>
        <v>6.872726398401826</v>
      </c>
      <c r="D112" s="97">
        <f t="shared" si="7"/>
        <v>0</v>
      </c>
      <c r="E112" s="31">
        <f>Calculation!J113</f>
        <v>6.765</v>
      </c>
      <c r="F112" s="25">
        <f t="shared" si="10"/>
        <v>1</v>
      </c>
      <c r="G112" s="25">
        <f t="shared" si="11"/>
        <v>0.10772639840182663</v>
      </c>
      <c r="H112" s="8">
        <f t="shared" si="9"/>
        <v>0</v>
      </c>
    </row>
    <row r="113" spans="1:8" ht="15">
      <c r="A113" s="15">
        <v>10363</v>
      </c>
      <c r="B113" s="48" t="s">
        <v>117</v>
      </c>
      <c r="C113" s="109">
        <f>SUM(Calculation!J114:M114)</f>
        <v>91.0051196347032</v>
      </c>
      <c r="D113" s="97">
        <f t="shared" si="7"/>
        <v>0</v>
      </c>
      <c r="E113" s="31">
        <f>Calculation!J114</f>
        <v>100.706</v>
      </c>
      <c r="F113" s="25">
        <f t="shared" si="10"/>
        <v>0</v>
      </c>
      <c r="G113" s="25">
        <f t="shared" si="11"/>
        <v>0</v>
      </c>
      <c r="H113" s="8">
        <f t="shared" si="9"/>
        <v>0</v>
      </c>
    </row>
    <row r="114" spans="1:8" ht="15">
      <c r="A114" s="15">
        <v>10369</v>
      </c>
      <c r="B114" s="48" t="s">
        <v>118</v>
      </c>
      <c r="C114" s="109">
        <f>SUM(Calculation!J115:M115)</f>
        <v>16.651692579908676</v>
      </c>
      <c r="D114" s="97">
        <f t="shared" si="7"/>
        <v>0</v>
      </c>
      <c r="E114" s="31">
        <f>Calculation!J115</f>
        <v>16.432</v>
      </c>
      <c r="F114" s="25">
        <f t="shared" si="10"/>
        <v>1</v>
      </c>
      <c r="G114" s="25">
        <f t="shared" si="11"/>
        <v>0.21969257990867774</v>
      </c>
      <c r="H114" s="8">
        <f t="shared" si="9"/>
        <v>0</v>
      </c>
    </row>
    <row r="115" spans="1:8" ht="15">
      <c r="A115" s="15">
        <v>10370</v>
      </c>
      <c r="B115" s="48" t="s">
        <v>119</v>
      </c>
      <c r="C115" s="109">
        <f>SUM(Calculation!J116:M116)</f>
        <v>352.11663116438365</v>
      </c>
      <c r="D115" s="97">
        <f t="shared" si="7"/>
        <v>0</v>
      </c>
      <c r="E115" s="31">
        <f>Calculation!J116</f>
        <v>402.39</v>
      </c>
      <c r="F115" s="25">
        <f t="shared" si="10"/>
        <v>0</v>
      </c>
      <c r="G115" s="25">
        <f t="shared" si="11"/>
        <v>0</v>
      </c>
      <c r="H115" s="8">
        <f t="shared" si="9"/>
        <v>0</v>
      </c>
    </row>
    <row r="116" spans="1:8" ht="15">
      <c r="A116" s="15">
        <v>10371</v>
      </c>
      <c r="B116" s="48" t="s">
        <v>120</v>
      </c>
      <c r="C116" s="109">
        <f>SUM(Calculation!J117:M117)</f>
        <v>11.091897089041096</v>
      </c>
      <c r="D116" s="97">
        <f t="shared" si="7"/>
        <v>0</v>
      </c>
      <c r="E116" s="31">
        <f>Calculation!J117</f>
        <v>11.032</v>
      </c>
      <c r="F116" s="25">
        <f t="shared" si="10"/>
        <v>1</v>
      </c>
      <c r="G116" s="25">
        <f t="shared" si="11"/>
        <v>0.0598970890410957</v>
      </c>
      <c r="H116" s="8">
        <f t="shared" si="9"/>
        <v>0</v>
      </c>
    </row>
    <row r="117" spans="1:8" ht="15">
      <c r="A117" s="15">
        <v>10376</v>
      </c>
      <c r="B117" s="48" t="s">
        <v>121</v>
      </c>
      <c r="C117" s="109">
        <f>SUM(Calculation!J118:M118)</f>
        <v>55.39573584474886</v>
      </c>
      <c r="D117" s="97">
        <f t="shared" si="7"/>
        <v>0</v>
      </c>
      <c r="E117" s="31">
        <f>Calculation!J118</f>
        <v>56.029</v>
      </c>
      <c r="F117" s="25">
        <f t="shared" si="10"/>
        <v>0</v>
      </c>
      <c r="G117" s="25">
        <f t="shared" si="11"/>
        <v>0</v>
      </c>
      <c r="H117" s="8">
        <f t="shared" si="9"/>
        <v>0</v>
      </c>
    </row>
    <row r="118" spans="1:8" ht="15">
      <c r="A118" s="15">
        <v>10378</v>
      </c>
      <c r="B118" s="48" t="s">
        <v>122</v>
      </c>
      <c r="C118" s="109">
        <f>SUM(Calculation!J119:M119)</f>
        <v>2.022616609589041</v>
      </c>
      <c r="D118" s="97">
        <f t="shared" si="7"/>
        <v>0</v>
      </c>
      <c r="E118" s="31">
        <f>Calculation!J119</f>
        <v>2.021</v>
      </c>
      <c r="F118" s="25">
        <f t="shared" si="10"/>
        <v>1</v>
      </c>
      <c r="G118" s="25">
        <f t="shared" si="11"/>
        <v>0.0016166095890413068</v>
      </c>
      <c r="H118" s="8">
        <f t="shared" si="9"/>
        <v>0</v>
      </c>
    </row>
    <row r="119" spans="1:8" ht="15">
      <c r="A119" s="15">
        <v>10379</v>
      </c>
      <c r="B119" s="48" t="s">
        <v>123</v>
      </c>
      <c r="C119" s="109">
        <f>SUM(Calculation!J120:M120)</f>
        <v>4.504687442922373</v>
      </c>
      <c r="D119" s="97">
        <f t="shared" si="7"/>
        <v>0</v>
      </c>
      <c r="E119" s="31">
        <f>Calculation!J120</f>
        <v>4.808</v>
      </c>
      <c r="F119" s="25">
        <f t="shared" si="10"/>
        <v>0</v>
      </c>
      <c r="G119" s="25">
        <f t="shared" si="11"/>
        <v>0</v>
      </c>
      <c r="H119" s="8">
        <f t="shared" si="9"/>
        <v>0</v>
      </c>
    </row>
    <row r="120" spans="1:8" ht="15">
      <c r="A120" s="15">
        <v>10388</v>
      </c>
      <c r="B120" s="48" t="s">
        <v>124</v>
      </c>
      <c r="C120" s="109">
        <f>SUM(Calculation!J121:M121)</f>
        <v>146.60019557648405</v>
      </c>
      <c r="D120" s="97">
        <f t="shared" si="7"/>
        <v>0</v>
      </c>
      <c r="E120" s="31">
        <f>Calculation!J121</f>
        <v>113.223</v>
      </c>
      <c r="F120" s="25">
        <f t="shared" si="10"/>
        <v>1</v>
      </c>
      <c r="G120" s="25">
        <f t="shared" si="11"/>
        <v>33.377195576484056</v>
      </c>
      <c r="H120" s="8">
        <f t="shared" si="9"/>
        <v>0</v>
      </c>
    </row>
    <row r="121" spans="1:8" ht="15">
      <c r="A121" s="15">
        <v>10391</v>
      </c>
      <c r="B121" s="48" t="s">
        <v>125</v>
      </c>
      <c r="C121" s="109">
        <f>SUM(Calculation!J122:M122)</f>
        <v>30.89307859589041</v>
      </c>
      <c r="D121" s="97">
        <f t="shared" si="7"/>
        <v>0</v>
      </c>
      <c r="E121" s="31">
        <f>Calculation!J122</f>
        <v>29.977</v>
      </c>
      <c r="F121" s="25">
        <f t="shared" si="10"/>
        <v>1</v>
      </c>
      <c r="G121" s="25">
        <f t="shared" si="11"/>
        <v>0.9160785958904114</v>
      </c>
      <c r="H121" s="8">
        <f t="shared" si="9"/>
        <v>0</v>
      </c>
    </row>
    <row r="122" spans="1:8" ht="15">
      <c r="A122" s="15">
        <v>10406</v>
      </c>
      <c r="B122" s="48" t="s">
        <v>126</v>
      </c>
      <c r="C122" s="109">
        <f>SUM(Calculation!J123:M123)</f>
        <v>0.5229613584474886</v>
      </c>
      <c r="D122" s="97">
        <f t="shared" si="7"/>
        <v>0</v>
      </c>
      <c r="E122" s="31">
        <f>Calculation!J123</f>
        <v>0.458</v>
      </c>
      <c r="F122" s="25">
        <f t="shared" si="10"/>
        <v>1</v>
      </c>
      <c r="G122" s="25">
        <f t="shared" si="11"/>
        <v>0.06496135844748857</v>
      </c>
      <c r="H122" s="8">
        <f t="shared" si="9"/>
        <v>0</v>
      </c>
    </row>
    <row r="123" spans="1:8" ht="15">
      <c r="A123" s="15">
        <v>10408</v>
      </c>
      <c r="B123" s="48" t="s">
        <v>127</v>
      </c>
      <c r="C123" s="109">
        <f>SUM(Calculation!J124:M124)</f>
        <v>1.5553743721461188</v>
      </c>
      <c r="D123" s="97">
        <f t="shared" si="7"/>
        <v>0</v>
      </c>
      <c r="E123" s="31">
        <f>Calculation!J124</f>
        <v>1.527</v>
      </c>
      <c r="F123" s="25">
        <f t="shared" si="10"/>
        <v>1</v>
      </c>
      <c r="G123" s="25">
        <f t="shared" si="11"/>
        <v>0.02837437214611893</v>
      </c>
      <c r="H123" s="8">
        <f t="shared" si="9"/>
        <v>0</v>
      </c>
    </row>
    <row r="124" spans="1:8" ht="15">
      <c r="A124" s="15">
        <v>10409</v>
      </c>
      <c r="B124" s="48" t="s">
        <v>128</v>
      </c>
      <c r="C124" s="109">
        <f>SUM(Calculation!J125:M125)</f>
        <v>21.687001826484018</v>
      </c>
      <c r="D124" s="97">
        <f t="shared" si="7"/>
        <v>0</v>
      </c>
      <c r="E124" s="31">
        <f>Calculation!J125</f>
        <v>20.421</v>
      </c>
      <c r="F124" s="25">
        <f t="shared" si="10"/>
        <v>1</v>
      </c>
      <c r="G124" s="25">
        <f t="shared" si="11"/>
        <v>1.2660018264840183</v>
      </c>
      <c r="H124" s="8">
        <f t="shared" si="9"/>
        <v>0</v>
      </c>
    </row>
    <row r="125" spans="1:8" ht="15">
      <c r="A125" s="15">
        <v>10426</v>
      </c>
      <c r="B125" s="48" t="s">
        <v>129</v>
      </c>
      <c r="C125" s="109">
        <f>SUM(Calculation!J126:M126)</f>
        <v>15.818367123287665</v>
      </c>
      <c r="D125" s="97">
        <f t="shared" si="7"/>
        <v>0</v>
      </c>
      <c r="E125" s="31">
        <f>Calculation!J126</f>
        <v>36.539</v>
      </c>
      <c r="F125" s="25">
        <f t="shared" si="10"/>
        <v>0</v>
      </c>
      <c r="G125" s="25">
        <f t="shared" si="11"/>
        <v>0</v>
      </c>
      <c r="H125" s="8">
        <f t="shared" si="9"/>
        <v>0</v>
      </c>
    </row>
    <row r="126" spans="1:8" ht="15">
      <c r="A126" s="15">
        <v>10434</v>
      </c>
      <c r="B126" s="48" t="s">
        <v>130</v>
      </c>
      <c r="C126" s="109">
        <f>SUM(Calculation!J127:M127)</f>
        <v>26.469575228310493</v>
      </c>
      <c r="D126" s="97">
        <f t="shared" si="7"/>
        <v>0</v>
      </c>
      <c r="E126" s="31">
        <f>Calculation!J127</f>
        <v>27.157</v>
      </c>
      <c r="F126" s="25">
        <f t="shared" si="10"/>
        <v>0</v>
      </c>
      <c r="G126" s="25">
        <f t="shared" si="11"/>
        <v>0</v>
      </c>
      <c r="H126" s="8">
        <f t="shared" si="9"/>
        <v>0</v>
      </c>
    </row>
    <row r="127" spans="1:8" ht="15">
      <c r="A127" s="15">
        <v>10436</v>
      </c>
      <c r="B127" s="48" t="s">
        <v>131</v>
      </c>
      <c r="C127" s="109">
        <f>SUM(Calculation!J128:M128)</f>
        <v>20.301533019406392</v>
      </c>
      <c r="D127" s="97">
        <f t="shared" si="7"/>
        <v>0</v>
      </c>
      <c r="E127" s="31">
        <f>Calculation!J128</f>
        <v>19.152</v>
      </c>
      <c r="F127" s="25">
        <f t="shared" si="10"/>
        <v>1</v>
      </c>
      <c r="G127" s="25">
        <f t="shared" si="11"/>
        <v>1.149533019406391</v>
      </c>
      <c r="H127" s="8">
        <f t="shared" si="9"/>
        <v>0</v>
      </c>
    </row>
    <row r="128" spans="1:8" ht="15">
      <c r="A128" s="15">
        <v>10440</v>
      </c>
      <c r="B128" s="48" t="s">
        <v>132</v>
      </c>
      <c r="C128" s="109">
        <f>SUM(Calculation!J129:M129)</f>
        <v>5.052249143835616</v>
      </c>
      <c r="D128" s="97">
        <f t="shared" si="7"/>
        <v>0</v>
      </c>
      <c r="E128" s="31">
        <f>Calculation!J129</f>
        <v>5.005</v>
      </c>
      <c r="F128" s="25">
        <f t="shared" si="10"/>
        <v>1</v>
      </c>
      <c r="G128" s="25">
        <f t="shared" si="11"/>
        <v>0.04724914383561618</v>
      </c>
      <c r="H128" s="8">
        <f t="shared" si="9"/>
        <v>0</v>
      </c>
    </row>
    <row r="129" spans="1:8" ht="15">
      <c r="A129" s="15">
        <v>10442</v>
      </c>
      <c r="B129" s="48" t="s">
        <v>133</v>
      </c>
      <c r="C129" s="109">
        <f>SUM(Calculation!J130:M130)</f>
        <v>11.461771118721456</v>
      </c>
      <c r="D129" s="97">
        <f t="shared" si="7"/>
        <v>0</v>
      </c>
      <c r="E129" s="31">
        <f>Calculation!J130</f>
        <v>13.396</v>
      </c>
      <c r="F129" s="25">
        <f t="shared" si="10"/>
        <v>0</v>
      </c>
      <c r="G129" s="25">
        <f t="shared" si="11"/>
        <v>0</v>
      </c>
      <c r="H129" s="8">
        <f t="shared" si="9"/>
        <v>0</v>
      </c>
    </row>
    <row r="130" spans="1:8" ht="15">
      <c r="A130" s="15">
        <v>10446</v>
      </c>
      <c r="B130" s="48" t="s">
        <v>134</v>
      </c>
      <c r="C130" s="109">
        <f>SUM(Calculation!J131:M131)</f>
        <v>97.23344600456622</v>
      </c>
      <c r="D130" s="97">
        <f t="shared" si="7"/>
        <v>0</v>
      </c>
      <c r="E130" s="31">
        <f>Calculation!J131</f>
        <v>95.771</v>
      </c>
      <c r="F130" s="25">
        <f t="shared" si="10"/>
        <v>1</v>
      </c>
      <c r="G130" s="25">
        <f t="shared" si="11"/>
        <v>1.4624460045662175</v>
      </c>
      <c r="H130" s="8">
        <f t="shared" si="9"/>
        <v>0</v>
      </c>
    </row>
    <row r="131" spans="1:8" ht="15">
      <c r="A131" s="15">
        <v>10448</v>
      </c>
      <c r="B131" s="48" t="s">
        <v>135</v>
      </c>
      <c r="C131" s="109">
        <f>SUM(Calculation!J132:M132)</f>
        <v>8.235857876712329</v>
      </c>
      <c r="D131" s="97">
        <f t="shared" si="7"/>
        <v>0</v>
      </c>
      <c r="E131" s="31">
        <f>Calculation!J132</f>
        <v>8.481</v>
      </c>
      <c r="F131" s="25">
        <f t="shared" si="10"/>
        <v>0</v>
      </c>
      <c r="G131" s="25">
        <f t="shared" si="11"/>
        <v>0</v>
      </c>
      <c r="H131" s="8">
        <f t="shared" si="9"/>
        <v>0</v>
      </c>
    </row>
    <row r="132" spans="1:8" ht="15">
      <c r="A132" s="15">
        <v>10451</v>
      </c>
      <c r="B132" s="48" t="s">
        <v>136</v>
      </c>
      <c r="C132" s="109">
        <f>SUM(Calculation!J133:M133)</f>
        <v>27.901951398401824</v>
      </c>
      <c r="D132" s="97">
        <f t="shared" si="7"/>
        <v>0</v>
      </c>
      <c r="E132" s="31">
        <f>Calculation!J133</f>
        <v>26.833</v>
      </c>
      <c r="F132" s="25">
        <f t="shared" si="10"/>
        <v>1</v>
      </c>
      <c r="G132" s="25">
        <f t="shared" si="11"/>
        <v>1.0689513984018255</v>
      </c>
      <c r="H132" s="8">
        <f t="shared" si="9"/>
        <v>0</v>
      </c>
    </row>
    <row r="133" spans="1:8" ht="15">
      <c r="A133" s="15">
        <v>10482</v>
      </c>
      <c r="B133" s="48" t="s">
        <v>137</v>
      </c>
      <c r="C133" s="109">
        <f>SUM(Calculation!J134:M134)</f>
        <v>2.809667694063927</v>
      </c>
      <c r="D133" s="97">
        <f t="shared" si="7"/>
        <v>0</v>
      </c>
      <c r="E133" s="31">
        <f>Calculation!J134</f>
        <v>4.114</v>
      </c>
      <c r="F133" s="25">
        <f t="shared" si="10"/>
        <v>0</v>
      </c>
      <c r="G133" s="25">
        <f t="shared" si="11"/>
        <v>0</v>
      </c>
      <c r="H133" s="8">
        <f t="shared" si="9"/>
        <v>0</v>
      </c>
    </row>
    <row r="134" spans="1:8" ht="15">
      <c r="A134" s="15">
        <v>10502</v>
      </c>
      <c r="B134" s="48" t="s">
        <v>138</v>
      </c>
      <c r="C134" s="109">
        <f>SUM(Calculation!J135:M135)</f>
        <v>18.741638270547945</v>
      </c>
      <c r="D134" s="97">
        <f t="shared" si="7"/>
        <v>0</v>
      </c>
      <c r="E134" s="31">
        <f>Calculation!J135</f>
        <v>18.707</v>
      </c>
      <c r="F134" s="25">
        <f aca="true" t="shared" si="12" ref="F134:F140">IF((C134-E134)&gt;0,1,0)</f>
        <v>1</v>
      </c>
      <c r="G134" s="25">
        <f t="shared" si="11"/>
        <v>0.03463827054794422</v>
      </c>
      <c r="H134" s="8">
        <f t="shared" si="9"/>
        <v>0</v>
      </c>
    </row>
    <row r="135" spans="1:8" ht="15">
      <c r="A135" s="15">
        <v>13927</v>
      </c>
      <c r="B135" s="48" t="s">
        <v>139</v>
      </c>
      <c r="C135" s="109">
        <f>SUM(Calculation!J136:M136)</f>
        <v>3.4731445205479456</v>
      </c>
      <c r="D135" s="97">
        <f aca="true" t="shared" si="13" ref="D135:D140">C135*C$2</f>
        <v>0</v>
      </c>
      <c r="E135" s="31">
        <f>Calculation!J136</f>
        <v>4.073</v>
      </c>
      <c r="F135" s="25">
        <f t="shared" si="12"/>
        <v>0</v>
      </c>
      <c r="G135" s="25">
        <f aca="true" t="shared" si="14" ref="G135:G140">(C135-E135)*F135</f>
        <v>0</v>
      </c>
      <c r="H135" s="8">
        <f aca="true" t="shared" si="15" ref="H135:H140">IF(F135=1,G135*$C$3,0)</f>
        <v>0</v>
      </c>
    </row>
    <row r="136" spans="1:8" ht="15">
      <c r="A136" s="15">
        <v>10597</v>
      </c>
      <c r="B136" s="48" t="s">
        <v>140</v>
      </c>
      <c r="C136" s="109">
        <f>SUM(Calculation!J137:M137)</f>
        <v>12.350948287671235</v>
      </c>
      <c r="D136" s="97">
        <f t="shared" si="13"/>
        <v>0</v>
      </c>
      <c r="E136" s="31">
        <f>Calculation!J137</f>
        <v>12.937</v>
      </c>
      <c r="F136" s="25">
        <f t="shared" si="12"/>
        <v>0</v>
      </c>
      <c r="G136" s="25">
        <f t="shared" si="14"/>
        <v>0</v>
      </c>
      <c r="H136" s="8">
        <f t="shared" si="15"/>
        <v>0</v>
      </c>
    </row>
    <row r="137" spans="1:8" ht="15">
      <c r="A137" s="15">
        <v>10706</v>
      </c>
      <c r="B137" s="48" t="s">
        <v>141</v>
      </c>
      <c r="C137" s="109">
        <f>SUM(Calculation!J138:M138)</f>
        <v>16.37800308219178</v>
      </c>
      <c r="D137" s="97">
        <f t="shared" si="13"/>
        <v>0</v>
      </c>
      <c r="E137" s="31">
        <f>Calculation!J138</f>
        <v>17.278</v>
      </c>
      <c r="F137" s="25">
        <f t="shared" si="12"/>
        <v>0</v>
      </c>
      <c r="G137" s="25">
        <f t="shared" si="14"/>
        <v>0</v>
      </c>
      <c r="H137" s="8">
        <f t="shared" si="15"/>
        <v>0</v>
      </c>
    </row>
    <row r="138" spans="1:8" ht="15">
      <c r="A138" s="15">
        <v>11680</v>
      </c>
      <c r="B138" s="48" t="s">
        <v>142</v>
      </c>
      <c r="C138" s="109">
        <f>SUM(Calculation!J139:M139)</f>
        <v>6.352280393835617</v>
      </c>
      <c r="D138" s="97">
        <f t="shared" si="13"/>
        <v>0</v>
      </c>
      <c r="E138" s="31">
        <f>Calculation!J139</f>
        <v>6.329</v>
      </c>
      <c r="F138" s="25">
        <f t="shared" si="12"/>
        <v>1</v>
      </c>
      <c r="G138" s="25">
        <f t="shared" si="14"/>
        <v>0.023280393835617197</v>
      </c>
      <c r="H138" s="8">
        <f t="shared" si="15"/>
        <v>0</v>
      </c>
    </row>
    <row r="139" spans="1:8" ht="15">
      <c r="A139" s="15">
        <v>12026</v>
      </c>
      <c r="B139" s="48" t="s">
        <v>143</v>
      </c>
      <c r="C139" s="109">
        <f>SUM(Calculation!J140:M140)</f>
        <v>45.46798484589041</v>
      </c>
      <c r="D139" s="97">
        <f t="shared" si="13"/>
        <v>0</v>
      </c>
      <c r="E139" s="31">
        <f>Calculation!J140</f>
        <v>45.173</v>
      </c>
      <c r="F139" s="25">
        <f t="shared" si="12"/>
        <v>1</v>
      </c>
      <c r="G139" s="25">
        <f t="shared" si="14"/>
        <v>0.2949848458904114</v>
      </c>
      <c r="H139" s="8">
        <f t="shared" si="15"/>
        <v>0</v>
      </c>
    </row>
    <row r="140" spans="1:8" ht="15" thickBot="1">
      <c r="A140" s="16" t="s">
        <v>144</v>
      </c>
      <c r="B140" s="49" t="s">
        <v>0</v>
      </c>
      <c r="C140" s="110">
        <f>SUM(Calculation!J141:M141)</f>
        <v>0</v>
      </c>
      <c r="D140" s="100">
        <f t="shared" si="13"/>
        <v>0</v>
      </c>
      <c r="E140" s="31">
        <f>Calculation!J141</f>
        <v>0</v>
      </c>
      <c r="F140" s="99">
        <f t="shared" si="12"/>
        <v>0</v>
      </c>
      <c r="G140" s="99">
        <f t="shared" si="14"/>
        <v>0</v>
      </c>
      <c r="H140" s="114">
        <f t="shared" si="15"/>
        <v>0</v>
      </c>
    </row>
    <row r="141" spans="3:8" ht="15">
      <c r="C141" s="3"/>
      <c r="D141" s="3"/>
      <c r="E141" s="3"/>
      <c r="F141" s="3"/>
      <c r="G141" s="3"/>
      <c r="H141" s="3"/>
    </row>
  </sheetData>
  <mergeCells count="2">
    <mergeCell ref="A4:B4"/>
    <mergeCell ref="E4:H4"/>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0E0C34BED4FC40B4913111E8F711BE" ma:contentTypeVersion="2" ma:contentTypeDescription="Create a new document." ma:contentTypeScope="" ma:versionID="a099682bd350bd3da65489bee0e252ec">
  <xsd:schema xmlns:xsd="http://www.w3.org/2001/XMLSchema" xmlns:xs="http://www.w3.org/2001/XMLSchema" xmlns:p="http://schemas.microsoft.com/office/2006/metadata/properties" xmlns:ns2="0d59f44f-932d-48e0-83db-99a921fb491f" targetNamespace="http://schemas.microsoft.com/office/2006/metadata/properties" ma:root="true" ma:fieldsID="ee7c5105dbb8e34e58a42b8d24dcf0e7" ns2:_="">
    <xsd:import namespace="0d59f44f-932d-48e0-83db-99a921fb491f"/>
    <xsd:element name="properties">
      <xsd:complexType>
        <xsd:sequence>
          <xsd:element name="documentManagement">
            <xsd:complexType>
              <xsd:all>
                <xsd:element ref="ns2:Workshop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9f44f-932d-48e0-83db-99a921fb491f" elementFormDefault="qualified">
    <xsd:import namespace="http://schemas.microsoft.com/office/2006/documentManagement/types"/>
    <xsd:import namespace="http://schemas.microsoft.com/office/infopath/2007/PartnerControls"/>
    <xsd:element name="Workshop_x0020_Date" ma:index="8" nillable="true" ma:displayName="Workshop Date" ma:default="Other" ma:format="Dropdown" ma:internalName="Workshop_x0020_Date">
      <xsd:simpleType>
        <xsd:restriction base="dms:Choice">
          <xsd:enumeration value="2022-07-21"/>
          <xsd:enumeration value="2022-08-16"/>
          <xsd:enumeration value="2022-08-31"/>
          <xsd:enumeration value="2022-09-08"/>
          <xsd:enumeration value="2022-09-22"/>
          <xsd:enumeration value="2022-10-05"/>
          <xsd:enumeration value="2022-10-12"/>
          <xsd:enumeration value="2022-10-19"/>
          <xsd:enumeration value="2022-10-26"/>
          <xsd:enumeration value="2022-11-02"/>
          <xsd:enumeration value="2022-11-09"/>
          <xsd:enumeration value="2022-11-30"/>
          <xsd:enumeration value="2022-12-01"/>
          <xsd:enumeration value="2022-12-08"/>
          <xsd:enumeration value="2022-12-14"/>
          <xsd:enumeration value="Other"/>
          <xsd:enumeration value="2023-01-19"/>
          <xsd:enumeration value="2023-01-24"/>
          <xsd:enumeration value="2023-02-09"/>
          <xsd:enumeration value="2023-02-21"/>
          <xsd:enumeration value="2023-03-09"/>
          <xsd:enumeration value="2023-03-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orkshop_x0020_Date xmlns="0d59f44f-932d-48e0-83db-99a921fb491f">2023-01-24</Workshop_x0020_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762915-CE54-4476-BE64-5BD1C15F0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9f44f-932d-48e0-83db-99a921fb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3B6ED5-A42A-4DA5-8A4E-085F90D95B26}">
  <ds:schemaRefs>
    <ds:schemaRef ds:uri="0d59f44f-932d-48e0-83db-99a921fb491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ED37BE09-67C8-4F96-BA70-ED473F159B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Burczak,Sarah E (BPA) - PS-6</dc:creator>
  <cp:keywords/>
  <dc:description/>
  <cp:lastModifiedBy>Schaefer,Tara C (CONTR) - PS-6</cp:lastModifiedBy>
  <dcterms:created xsi:type="dcterms:W3CDTF">2022-09-28T14:12:48Z</dcterms:created>
  <dcterms:modified xsi:type="dcterms:W3CDTF">2023-01-31T15:13:29Z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0x0101008B0E0C34BED4FC40B4913111E8F711BE</vt:lpwstr>
  </property>
</Properties>
</file>