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7740"/>
  </bookViews>
  <sheets>
    <sheet name="PIS Forecast vs Act 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7" i="1" l="1"/>
  <c r="D8" i="1" s="1"/>
  <c r="J6" i="1"/>
  <c r="I6" i="1"/>
  <c r="I7" i="1" s="1"/>
  <c r="G6" i="1"/>
  <c r="F6" i="1"/>
  <c r="H6" i="1" s="1"/>
  <c r="E6" i="1"/>
  <c r="D6" i="1"/>
  <c r="C6" i="1"/>
  <c r="J5" i="1"/>
  <c r="J7" i="1" s="1"/>
  <c r="J8" i="1" s="1"/>
  <c r="I5" i="1"/>
  <c r="G5" i="1"/>
  <c r="G7" i="1" s="1"/>
  <c r="G8" i="1" s="1"/>
  <c r="F5" i="1"/>
  <c r="F7" i="1" s="1"/>
  <c r="D5" i="1"/>
  <c r="C5" i="1"/>
  <c r="C7" i="1" s="1"/>
  <c r="E7" i="1" l="1"/>
  <c r="C8" i="1"/>
  <c r="F8" i="1"/>
  <c r="H7" i="1"/>
  <c r="K7" i="1"/>
  <c r="K8" i="1" s="1"/>
  <c r="I8" i="1"/>
  <c r="K5" i="1"/>
  <c r="H5" i="1"/>
  <c r="K6" i="1"/>
  <c r="E5" i="1"/>
  <c r="H8" i="1" l="1"/>
  <c r="E8" i="1"/>
</calcChain>
</file>

<file path=xl/sharedStrings.xml><?xml version="1.0" encoding="utf-8"?>
<sst xmlns="http://schemas.openxmlformats.org/spreadsheetml/2006/main" count="15" uniqueCount="15">
  <si>
    <t>Summary of Forecasted Plant In Service to Actuals: FY 2012 to 2017</t>
  </si>
  <si>
    <t>FY 2012</t>
  </si>
  <si>
    <t>FY 2013</t>
  </si>
  <si>
    <t>Avg 12-13</t>
  </si>
  <si>
    <t>FY 2014</t>
  </si>
  <si>
    <t>FY 2015</t>
  </si>
  <si>
    <t>Avg 14-15</t>
  </si>
  <si>
    <t>FY 2016</t>
  </si>
  <si>
    <t>FY 2017</t>
  </si>
  <si>
    <t>Avg 16-17</t>
  </si>
  <si>
    <t>PIS Forecast per RC</t>
  </si>
  <si>
    <t>PIS Actuals per Plant Ledger</t>
  </si>
  <si>
    <t>Delta</t>
  </si>
  <si>
    <t>% Delta</t>
  </si>
  <si>
    <t>Major reason for variance is due to timing of large projects such as Celilo, Big Eddy Knight and Central Ferry Lo-Mo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</si>
</sst>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Palatino Linotype"/>
      <family val="1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sz val="1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22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1">
      <alignment horizontal="center"/>
    </xf>
    <xf numFmtId="3" fontId="10" fillId="0" borderId="0" applyFont="0" applyFill="0" applyBorder="0" applyAlignment="0" applyProtection="0"/>
    <xf numFmtId="0" fontId="10" fillId="17" borderId="0" applyNumberFormat="0" applyFon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4" fillId="15" borderId="2" xfId="0" applyFont="1" applyFill="1" applyBorder="1"/>
    <xf numFmtId="0" fontId="5" fillId="15" borderId="3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4" fillId="0" borderId="5" xfId="0" applyFont="1" applyBorder="1"/>
    <xf numFmtId="164" fontId="4" fillId="0" borderId="6" xfId="1" applyNumberFormat="1" applyFont="1" applyBorder="1"/>
    <xf numFmtId="164" fontId="4" fillId="16" borderId="6" xfId="1" applyNumberFormat="1" applyFont="1" applyFill="1" applyBorder="1"/>
    <xf numFmtId="164" fontId="4" fillId="16" borderId="7" xfId="0" applyNumberFormat="1" applyFont="1" applyFill="1" applyBorder="1"/>
    <xf numFmtId="0" fontId="4" fillId="0" borderId="8" xfId="0" applyFont="1" applyBorder="1"/>
    <xf numFmtId="9" fontId="4" fillId="0" borderId="9" xfId="2" applyFont="1" applyBorder="1"/>
    <xf numFmtId="9" fontId="4" fillId="16" borderId="9" xfId="2" applyFont="1" applyFill="1" applyBorder="1"/>
    <xf numFmtId="9" fontId="4" fillId="16" borderId="10" xfId="2" applyFont="1" applyFill="1" applyBorder="1"/>
    <xf numFmtId="0" fontId="2" fillId="0" borderId="0" xfId="0" applyFont="1"/>
  </cellXfs>
  <cellStyles count="37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Comma 2" xfId="15"/>
    <cellStyle name="Comma 2 2" xfId="16"/>
    <cellStyle name="Comma 2 3" xfId="17"/>
    <cellStyle name="Comma 3" xfId="18"/>
    <cellStyle name="Comma 3 2" xfId="19"/>
    <cellStyle name="Currency" xfId="1" builtinId="4"/>
    <cellStyle name="Normal" xfId="0" builtinId="0"/>
    <cellStyle name="Normal 2" xfId="20"/>
    <cellStyle name="Normal 2 2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te 2" xfId="28"/>
    <cellStyle name="Note 2 2" xfId="29"/>
    <cellStyle name="Percent" xfId="2" builtinId="5"/>
    <cellStyle name="Percent 2" xfId="30"/>
    <cellStyle name="PSChar" xfId="31"/>
    <cellStyle name="PSDate" xfId="32"/>
    <cellStyle name="PSDec" xfId="33"/>
    <cellStyle name="PSHeading" xfId="34"/>
    <cellStyle name="PSInt" xfId="35"/>
    <cellStyle name="PSSpacer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bud.bpa.gov/sites/RateCase/BP-20/Transmission/Workshops/5-Aug%208/PIS%20Forecast%20v%20Actu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 Forecast v Actuals"/>
      <sheetName val="PIS Forecast vs Act "/>
      <sheetName val="FY12 Actuals"/>
      <sheetName val="FY13 Actuals"/>
      <sheetName val="FY14 Actuals"/>
      <sheetName val="FY15 Actuals"/>
      <sheetName val="FY16 Actuals"/>
      <sheetName val="FY17 Actuals"/>
      <sheetName val="FY12&amp;13 PIS Forecast"/>
      <sheetName val="FY14&amp;15 PIS Forecast"/>
      <sheetName val="FY16&amp;17 PIS Forecast"/>
    </sheetNames>
    <sheetDataSet>
      <sheetData sheetId="0">
        <row r="3">
          <cell r="B3">
            <v>478618177.19000006</v>
          </cell>
          <cell r="C3">
            <v>563653377.16496599</v>
          </cell>
        </row>
        <row r="4">
          <cell r="B4">
            <v>299143757.21999997</v>
          </cell>
          <cell r="C4">
            <v>671384416.97104156</v>
          </cell>
        </row>
        <row r="6">
          <cell r="B6">
            <v>504954753.31999999</v>
          </cell>
          <cell r="C6">
            <v>474000000</v>
          </cell>
        </row>
        <row r="7">
          <cell r="B7">
            <v>453332023.74000001</v>
          </cell>
          <cell r="C7">
            <v>597837000</v>
          </cell>
        </row>
        <row r="9">
          <cell r="B9">
            <v>385381720.70000005</v>
          </cell>
          <cell r="C9">
            <v>633174000</v>
          </cell>
        </row>
        <row r="10">
          <cell r="B10">
            <v>483848701.75999999</v>
          </cell>
          <cell r="C10">
            <v>790105000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H20" sqref="H20"/>
    </sheetView>
  </sheetViews>
  <sheetFormatPr defaultRowHeight="15" x14ac:dyDescent="0.25"/>
  <cols>
    <col min="2" max="2" width="36.28515625" bestFit="1" customWidth="1"/>
    <col min="3" max="11" width="19" bestFit="1" customWidth="1"/>
  </cols>
  <sheetData>
    <row r="2" spans="2:11" ht="90.75" customHeight="1" x14ac:dyDescent="0.5500000000000000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 ht="15.75" thickBot="1" x14ac:dyDescent="0.3"/>
    <row r="4" spans="2:11" ht="27.75" customHeight="1" x14ac:dyDescent="0.4">
      <c r="B4" s="2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4" t="s">
        <v>9</v>
      </c>
    </row>
    <row r="5" spans="2:11" ht="27.75" customHeight="1" x14ac:dyDescent="0.4">
      <c r="B5" s="5" t="s">
        <v>10</v>
      </c>
      <c r="C5" s="6">
        <f>'[1]PIS Forecast v Actuals'!C3</f>
        <v>563653377.16496599</v>
      </c>
      <c r="D5" s="6">
        <f>'[1]PIS Forecast v Actuals'!C4</f>
        <v>671384416.97104156</v>
      </c>
      <c r="E5" s="7">
        <f>AVERAGE(C5:D5)</f>
        <v>617518897.06800377</v>
      </c>
      <c r="F5" s="6">
        <f>'[1]PIS Forecast v Actuals'!C6</f>
        <v>474000000</v>
      </c>
      <c r="G5" s="6">
        <f>'[1]PIS Forecast v Actuals'!C7</f>
        <v>597837000</v>
      </c>
      <c r="H5" s="7">
        <f>AVERAGE(F5:G5)</f>
        <v>535918500</v>
      </c>
      <c r="I5" s="6">
        <f>'[1]PIS Forecast v Actuals'!C9</f>
        <v>633174000</v>
      </c>
      <c r="J5" s="6">
        <f>'[1]PIS Forecast v Actuals'!C10</f>
        <v>790105000</v>
      </c>
      <c r="K5" s="8">
        <f>AVERAGE(I5:J5)</f>
        <v>711639500</v>
      </c>
    </row>
    <row r="6" spans="2:11" ht="27.75" customHeight="1" x14ac:dyDescent="0.4">
      <c r="B6" s="5" t="s">
        <v>11</v>
      </c>
      <c r="C6" s="6">
        <f>'[1]PIS Forecast v Actuals'!B3</f>
        <v>478618177.19000006</v>
      </c>
      <c r="D6" s="6">
        <f>'[1]PIS Forecast v Actuals'!B4</f>
        <v>299143757.21999997</v>
      </c>
      <c r="E6" s="7">
        <f t="shared" ref="E6:E7" si="0">AVERAGE(C6:D6)</f>
        <v>388880967.20500004</v>
      </c>
      <c r="F6" s="6">
        <f>'[1]PIS Forecast v Actuals'!B6</f>
        <v>504954753.31999999</v>
      </c>
      <c r="G6" s="6">
        <f>'[1]PIS Forecast v Actuals'!B7</f>
        <v>453332023.74000001</v>
      </c>
      <c r="H6" s="7">
        <f t="shared" ref="H6:H7" si="1">AVERAGE(F6:G6)</f>
        <v>479143388.52999997</v>
      </c>
      <c r="I6" s="6">
        <f>'[1]PIS Forecast v Actuals'!B9</f>
        <v>385381720.70000005</v>
      </c>
      <c r="J6" s="6">
        <f>'[1]PIS Forecast v Actuals'!B10</f>
        <v>483848701.75999999</v>
      </c>
      <c r="K6" s="8">
        <f t="shared" ref="K6:K7" si="2">AVERAGE(I6:J6)</f>
        <v>434615211.23000002</v>
      </c>
    </row>
    <row r="7" spans="2:11" ht="27.75" customHeight="1" x14ac:dyDescent="0.4">
      <c r="B7" s="5" t="s">
        <v>12</v>
      </c>
      <c r="C7" s="6">
        <f>C5-C6</f>
        <v>85035199.97496593</v>
      </c>
      <c r="D7" s="6">
        <f>D5-D6</f>
        <v>372240659.75104159</v>
      </c>
      <c r="E7" s="7">
        <f t="shared" si="0"/>
        <v>228637929.86300376</v>
      </c>
      <c r="F7" s="6">
        <f>F5-F6</f>
        <v>-30954753.319999993</v>
      </c>
      <c r="G7" s="6">
        <f>G5-G6</f>
        <v>144504976.25999999</v>
      </c>
      <c r="H7" s="7">
        <f t="shared" si="1"/>
        <v>56775111.469999999</v>
      </c>
      <c r="I7" s="6">
        <f>I5-I6</f>
        <v>247792279.29999995</v>
      </c>
      <c r="J7" s="6">
        <f>J5-J6</f>
        <v>306256298.24000001</v>
      </c>
      <c r="K7" s="8">
        <f t="shared" si="2"/>
        <v>277024288.76999998</v>
      </c>
    </row>
    <row r="8" spans="2:11" ht="27.75" customHeight="1" thickBot="1" x14ac:dyDescent="0.45">
      <c r="B8" s="9" t="s">
        <v>13</v>
      </c>
      <c r="C8" s="10">
        <f>C7/C5</f>
        <v>0.15086434929685241</v>
      </c>
      <c r="D8" s="10">
        <f t="shared" ref="D8:K8" si="3">D7/D5</f>
        <v>0.55443744349982016</v>
      </c>
      <c r="E8" s="11">
        <f t="shared" si="3"/>
        <v>0.37025252336176717</v>
      </c>
      <c r="F8" s="10">
        <f t="shared" si="3"/>
        <v>-6.5305386751054836E-2</v>
      </c>
      <c r="G8" s="10">
        <f t="shared" si="3"/>
        <v>0.24171300247391847</v>
      </c>
      <c r="H8" s="11">
        <f t="shared" si="3"/>
        <v>0.10593982381649449</v>
      </c>
      <c r="I8" s="10">
        <f>I7/I5</f>
        <v>0.39134942259157823</v>
      </c>
      <c r="J8" s="10">
        <f>J7/J5</f>
        <v>0.38761468189670994</v>
      </c>
      <c r="K8" s="12">
        <f t="shared" si="3"/>
        <v>0.38927615565184337</v>
      </c>
    </row>
    <row r="12" spans="2:11" x14ac:dyDescent="0.25">
      <c r="B12" s="13" t="s">
        <v>14</v>
      </c>
    </row>
  </sheetData>
  <mergeCells count="1">
    <mergeCell ref="B2:K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99CD30198A14EB1BB27763D1DC79E" ma:contentTypeVersion="0" ma:contentTypeDescription="Create a new document." ma:contentTypeScope="" ma:versionID="b2deebee3eaee774ebbad6bfc466e8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0BAC33-D62E-4631-B0B0-EF631830DC3E}"/>
</file>

<file path=customXml/itemProps2.xml><?xml version="1.0" encoding="utf-8"?>
<ds:datastoreItem xmlns:ds="http://schemas.openxmlformats.org/officeDocument/2006/customXml" ds:itemID="{D5F45A92-6293-43A4-AB7F-25823641864A}"/>
</file>

<file path=customXml/itemProps3.xml><?xml version="1.0" encoding="utf-8"?>
<ds:datastoreItem xmlns:ds="http://schemas.openxmlformats.org/officeDocument/2006/customXml" ds:itemID="{D217FEE2-01F7-470C-9C0E-B7EA657865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PIS Forecast vs Act </vt:lpstr>
    </vt:vector>
  </TitlesOfParts>
  <Company>Bonneville Power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BPA</dc:creator>
  <cp:lastModifiedBy>BPA</cp:lastModifiedBy>
  <dcterms:created xsi:type="dcterms:W3CDTF">2018-07-10T17:51:34Z</dcterms:created>
  <dcterms:modified xsi:type="dcterms:W3CDTF">2018-07-10T17:52:22Z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0x0101005BB99CD30198A14EB1BB27763D1DC79E</vt:lpwstr>
  </property>
</Properties>
</file>