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aul Work\BET\23-24Jun20 Workshop\"/>
    </mc:Choice>
  </mc:AlternateContent>
  <bookViews>
    <workbookView xWindow="0" yWindow="0" windowWidth="23040" windowHeight="9192"/>
  </bookViews>
  <sheets>
    <sheet name="Summary" sheetId="2" r:id="rId1"/>
    <sheet name="Loss Factor Equations" sheetId="1"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2" l="1"/>
  <c r="B30" i="2"/>
  <c r="B18" i="2"/>
  <c r="B29" i="2"/>
  <c r="B6" i="2"/>
  <c r="D48" i="1" l="1"/>
  <c r="D28" i="1"/>
  <c r="D8" i="1"/>
  <c r="D3" i="1"/>
  <c r="D9" i="1"/>
  <c r="D10" i="1"/>
  <c r="D46" i="1" l="1"/>
  <c r="D51" i="1"/>
  <c r="D50" i="1"/>
  <c r="D47" i="1"/>
  <c r="D30" i="1"/>
  <c r="D29" i="1"/>
  <c r="D45" i="1"/>
  <c r="D54" i="1"/>
  <c r="D49" i="1"/>
  <c r="D27" i="1"/>
  <c r="D23" i="1"/>
  <c r="D32" i="1"/>
  <c r="D24" i="1"/>
  <c r="D53" i="1"/>
  <c r="D26" i="1"/>
  <c r="D25" i="1"/>
  <c r="D31" i="1"/>
  <c r="D52" i="1"/>
  <c r="D7" i="1"/>
  <c r="D6" i="1"/>
  <c r="D5" i="1"/>
  <c r="D12" i="1"/>
  <c r="D4" i="1"/>
  <c r="D11" i="1"/>
</calcChain>
</file>

<file path=xl/sharedStrings.xml><?xml version="1.0" encoding="utf-8"?>
<sst xmlns="http://schemas.openxmlformats.org/spreadsheetml/2006/main" count="80" uniqueCount="74">
  <si>
    <t>Spring Loss Equation</t>
  </si>
  <si>
    <t>Losses</t>
  </si>
  <si>
    <t>%</t>
  </si>
  <si>
    <t>Summer Loss Equation</t>
  </si>
  <si>
    <t>Winter Loss Equation</t>
  </si>
  <si>
    <t>Annual Average Loss Factor =</t>
  </si>
  <si>
    <t>Spring (based on 21691 MW average hour) =</t>
  </si>
  <si>
    <t>Summer (based on 22632 MW average hour) =</t>
  </si>
  <si>
    <t>Fall (based on 19414 MW average hour) =</t>
  </si>
  <si>
    <t>Winter (based on 22962 MW average hour) =</t>
  </si>
  <si>
    <t>Spring HLH (based on 22328 MW avg HLH) =</t>
  </si>
  <si>
    <t>Spring LLH (based on 20871 MW avg LLH) =</t>
  </si>
  <si>
    <t>Summer HLH (based on 24169 MW avg HLH) =</t>
  </si>
  <si>
    <t xml:space="preserve">Summer LLH (based on 20643 MW avg LLH) = </t>
  </si>
  <si>
    <t xml:space="preserve">Fall HLH (based on 20699 MW avg HLH) = </t>
  </si>
  <si>
    <t>Fall LLH (based on 17797 MW LLH) =</t>
  </si>
  <si>
    <t>Winter HLH (based on 24043 MW avg HLH) =</t>
  </si>
  <si>
    <t>Winter LLH (based on 21608 MW avg LLH) =</t>
  </si>
  <si>
    <t>Annual HLH Loss Factor =</t>
  </si>
  <si>
    <t>Annual LLH Loss Factor =</t>
  </si>
  <si>
    <t>Spring MAX (based on 28463 MW) =</t>
  </si>
  <si>
    <t>Spring MIN (based on 14683 MW) =</t>
  </si>
  <si>
    <t>Summer MAX (based on 32131 MW) =</t>
  </si>
  <si>
    <t>Summer MIN (based on 14192 MW) =</t>
  </si>
  <si>
    <t>Fall MAX (based on 29542 MW) =</t>
  </si>
  <si>
    <t xml:space="preserve">Fall MIN (based on 13140 MW) = </t>
  </si>
  <si>
    <t>Winter MAX (based on 32058 MW) =</t>
  </si>
  <si>
    <t>Winter MIN (based on 15440 MW) =</t>
  </si>
  <si>
    <t>Annual MAX Loss Factor =</t>
  </si>
  <si>
    <t xml:space="preserve">Annual MIN Loss Factor = </t>
  </si>
  <si>
    <t>January (based on 24402 MW average hour) =</t>
  </si>
  <si>
    <t>February (based on 24109 MW average hour) =</t>
  </si>
  <si>
    <t>March (based on 22688 MW average hour) =</t>
  </si>
  <si>
    <t>April (based on 21792 MW average hour) =</t>
  </si>
  <si>
    <t>May (based on 21590 MW average hour) =</t>
  </si>
  <si>
    <t>June (based on 22847 MW average hour) =</t>
  </si>
  <si>
    <t>July (based on 23183 MW average hour) =</t>
  </si>
  <si>
    <t>August (based on 21866 MW average hour) =</t>
  </si>
  <si>
    <t>September (based on 20282 MW average hour) =</t>
  </si>
  <si>
    <t>October (based on 18547 MW average hour) =</t>
  </si>
  <si>
    <t>November (based on 20919 MW average hour) =</t>
  </si>
  <si>
    <t>December (based on 22690 MW average hour) =</t>
  </si>
  <si>
    <t>January HLH (based on 25598 MW avg HLH) =</t>
  </si>
  <si>
    <t>February HLH (based on 25034 MW avg HLH) =</t>
  </si>
  <si>
    <t>March HLH (based on 23459 MW avg HLH) =</t>
  </si>
  <si>
    <t>April HLH (based on 22442 MW avg HLH) =</t>
  </si>
  <si>
    <t>May HLH (based on 22213 MW avg HLH) =</t>
  </si>
  <si>
    <t>June HLH (based on 23956 MW avg HLH) =</t>
  </si>
  <si>
    <t>July HLH (based on 25022 MW avg HLH) =</t>
  </si>
  <si>
    <t>August HLH (based on 23528 MW avg HLH) =</t>
  </si>
  <si>
    <t>September HLH (based on 21605 MW avg HLH) =</t>
  </si>
  <si>
    <t>October HLH (based on 19794 MW avg HLH) =</t>
  </si>
  <si>
    <t>November HLH (based on 22002 MW avg HLH) =</t>
  </si>
  <si>
    <t>December HLH (based on 24120 MW avg HLH) =</t>
  </si>
  <si>
    <t>January LLH (based on 22918 MW avg LLH) =</t>
  </si>
  <si>
    <t>February LLH (based on 22876 MW avg LLH) =</t>
  </si>
  <si>
    <t>March LLH (based on 21585 MW avg LLH) =</t>
  </si>
  <si>
    <t>April LLH (based on 20943 MW avg LLH) =</t>
  </si>
  <si>
    <t>May LLH (based on 20800 MW avg LLH) =</t>
  </si>
  <si>
    <t>June LLH (based on 21384 MW avg LLH) =</t>
  </si>
  <si>
    <t>July LLH (based on 20980 MW avg LLH) =</t>
  </si>
  <si>
    <t>August LLH (based on 19565 MW avg LLH) =</t>
  </si>
  <si>
    <t>September LLH (based on 18719 MW avg LLH) =</t>
  </si>
  <si>
    <t>October LLH (based on 16875 MW avg LLH) =</t>
  </si>
  <si>
    <t>November LLH (based on 19631 MW avg LLH) =</t>
  </si>
  <si>
    <t>December LLH (based on 21029 MW avg LLH) =</t>
  </si>
  <si>
    <t>SEASONAL AVERAGE LOSS FACTORS</t>
  </si>
  <si>
    <t>SEASONAL HLH AND LLH LOSS FACTORS</t>
  </si>
  <si>
    <t>SEASONAL MAX AND MIN LOSS FACTORS</t>
  </si>
  <si>
    <t>MONTHLY AVERAGE LOSS FACTORS</t>
  </si>
  <si>
    <t>MONTHLY HLH LOSS FACTORS</t>
  </si>
  <si>
    <t>MONTHLY LLH LOSS FACTORS</t>
  </si>
  <si>
    <t>TTSL</t>
  </si>
  <si>
    <t>*Note - the summer loss curve seemed more exponential than the other seasons when curve fit, so we calculated the linear curve as well.  At light load hours, we were seeing losses increase under the exponential curve, so we used the linear curve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</si>
</sst>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2">
    <xf numFmtId="0" fontId="0" fillId="0" borderId="0" xfId="0"/>
    <xf numFmtId="10" fontId="0" fillId="0" borderId="0" xfId="0" applyNumberFormat="1"/>
    <xf numFmtId="0" fontId="1" fillId="0" borderId="0" xfId="0" applyFont="1"/>
    <xf numFmtId="0" fontId="0" fillId="0" borderId="1" xfId="0" applyBorder="1"/>
    <xf numFmtId="10" fontId="0" fillId="0" borderId="2" xfId="0" applyNumberFormat="1" applyBorder="1"/>
    <xf numFmtId="0" fontId="0" fillId="0" borderId="3" xfId="0" applyBorder="1"/>
    <xf numFmtId="10" fontId="0" fillId="0" borderId="4" xfId="0" applyNumberFormat="1" applyBorder="1"/>
    <xf numFmtId="0" fontId="0" fillId="0" borderId="5" xfId="0" applyBorder="1"/>
    <xf numFmtId="10" fontId="0" fillId="0" borderId="6" xfId="0" applyNumberFormat="1" applyBorder="1"/>
    <xf numFmtId="0" fontId="0" fillId="0" borderId="1" xfId="0" applyFont="1" applyBorder="1"/>
    <xf numFmtId="10" fontId="0" fillId="0" borderId="2" xfId="0" applyNumberFormat="1" applyFont="1" applyBorder="1"/>
    <xf numFmtId="0" fontId="0" fillId="0" borderId="3" xfId="0" applyFont="1" applyBorder="1"/>
    <xf numFmtId="10" fontId="0" fillId="0" borderId="4" xfId="0" applyNumberFormat="1" applyFont="1" applyBorder="1"/>
    <xf numFmtId="0" fontId="0" fillId="0" borderId="5" xfId="0" applyFont="1" applyBorder="1"/>
    <xf numFmtId="10" fontId="0" fillId="0" borderId="6" xfId="0" applyNumberFormat="1" applyFont="1" applyBorder="1"/>
    <xf numFmtId="0" fontId="0" fillId="2" borderId="0" xfId="0" applyFill="1"/>
    <xf numFmtId="0" fontId="2" fillId="0" borderId="0" xfId="0" applyFont="1"/>
    <xf numFmtId="0" fontId="1" fillId="0" borderId="7" xfId="0" applyFont="1" applyBorder="1"/>
    <xf numFmtId="0" fontId="0" fillId="0" borderId="8" xfId="0" applyBorder="1"/>
    <xf numFmtId="0" fontId="0" fillId="0" borderId="9" xfId="0" applyBorder="1"/>
    <xf numFmtId="0" fontId="0" fillId="2" borderId="10" xfId="0" applyFill="1" applyBorder="1"/>
    <xf numFmtId="0" fontId="0" fillId="2" borderId="0" xfId="0" applyFill="1" applyBorder="1"/>
    <xf numFmtId="0" fontId="0" fillId="2" borderId="11" xfId="0" applyFill="1"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0" fontId="1" fillId="2" borderId="10" xfId="0" applyFont="1" applyFill="1" applyBorder="1"/>
    <xf numFmtId="0" fontId="1" fillId="2" borderId="0" xfId="0" applyFont="1" applyFill="1" applyBorder="1"/>
    <xf numFmtId="0" fontId="1" fillId="2"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Spring </a:t>
            </a:r>
            <a:r>
              <a:rPr lang="en-US"/>
              <a:t>Losses</a:t>
            </a:r>
          </a:p>
        </c:rich>
      </c:tx>
      <c:layout>
        <c:manualLayout>
          <c:xMode val="edge"/>
          <c:yMode val="edge"/>
          <c:x val="0.27604855643044618"/>
          <c:y val="4.8387096774193547E-2"/>
        </c:manualLayout>
      </c:layout>
      <c:overlay val="0"/>
    </c:title>
    <c:autoTitleDeleted val="0"/>
    <c:plotArea>
      <c:layout/>
      <c:scatterChart>
        <c:scatterStyle val="lineMarker"/>
        <c:varyColors val="0"/>
        <c:ser>
          <c:idx val="0"/>
          <c:order val="0"/>
          <c:spPr>
            <a:ln w="19050">
              <a:noFill/>
            </a:ln>
          </c:spPr>
          <c:trendline>
            <c:trendlineType val="poly"/>
            <c:order val="2"/>
            <c:forward val="10000"/>
            <c:backward val="10000"/>
            <c:dispRSqr val="0"/>
            <c:dispEq val="1"/>
            <c:trendlineLbl>
              <c:layout>
                <c:manualLayout>
                  <c:x val="-0.24558669553098317"/>
                  <c:y val="0.13099058205959549"/>
                </c:manualLayout>
              </c:layout>
              <c:numFmt formatCode="General" sourceLinked="0"/>
              <c:txPr>
                <a:bodyPr/>
                <a:lstStyle/>
                <a:p>
                  <a:pPr>
                    <a:defRPr/>
                  </a:pPr>
                  <a:endParaRPr lang="en-US"/>
                </a:p>
              </c:txPr>
            </c:trendlineLbl>
          </c:trendline>
          <c:xVal>
            <c:numRef>
              <c:f>'Loss Factor Equations'!$A$3:$A$12</c:f>
              <c:numCache>
                <c:formatCode>General</c:formatCode>
                <c:ptCount val="10"/>
                <c:pt idx="0">
                  <c:v>21018.260308089695</c:v>
                </c:pt>
                <c:pt idx="1">
                  <c:v>21079.220835450971</c:v>
                </c:pt>
                <c:pt idx="2">
                  <c:v>21228.658945259296</c:v>
                </c:pt>
                <c:pt idx="3">
                  <c:v>21379.102161443388</c:v>
                </c:pt>
                <c:pt idx="4">
                  <c:v>21529.111499379003</c:v>
                </c:pt>
                <c:pt idx="5">
                  <c:v>21829.238065968239</c:v>
                </c:pt>
                <c:pt idx="6">
                  <c:v>21981.508929654585</c:v>
                </c:pt>
                <c:pt idx="7">
                  <c:v>22137.036639725433</c:v>
                </c:pt>
                <c:pt idx="8">
                  <c:v>22289.051006299222</c:v>
                </c:pt>
                <c:pt idx="9">
                  <c:v>22441.026725016964</c:v>
                </c:pt>
              </c:numCache>
            </c:numRef>
          </c:xVal>
          <c:yVal>
            <c:numRef>
              <c:f>'Loss Factor Equations'!$B$3:$B$12</c:f>
              <c:numCache>
                <c:formatCode>General</c:formatCode>
                <c:ptCount val="10"/>
                <c:pt idx="0">
                  <c:v>408.83963641032307</c:v>
                </c:pt>
                <c:pt idx="1">
                  <c:v>411.18764656842478</c:v>
                </c:pt>
                <c:pt idx="2">
                  <c:v>414.71335330200191</c:v>
                </c:pt>
                <c:pt idx="3">
                  <c:v>418.95292408982368</c:v>
                </c:pt>
                <c:pt idx="4">
                  <c:v>423.85077533483059</c:v>
                </c:pt>
                <c:pt idx="5">
                  <c:v>432.44377809606704</c:v>
                </c:pt>
                <c:pt idx="6">
                  <c:v>436.69073187673865</c:v>
                </c:pt>
                <c:pt idx="7">
                  <c:v>440.62681360343504</c:v>
                </c:pt>
                <c:pt idx="8">
                  <c:v>444.4716491108033</c:v>
                </c:pt>
                <c:pt idx="9">
                  <c:v>450.38934359302857</c:v>
                </c:pt>
              </c:numCache>
            </c:numRef>
          </c:yVal>
          <c:smooth val="0"/>
          <c:extLst>
            <c:ext xmlns:c16="http://schemas.microsoft.com/office/drawing/2014/chart" uri="{C3380CC4-5D6E-409C-BE32-E72D297353CC}">
              <c16:uniqueId val="{00000000-E6C5-464A-A9DC-583FC8EFE547}"/>
            </c:ext>
          </c:extLst>
        </c:ser>
        <c:dLbls>
          <c:showLegendKey val="0"/>
          <c:showVal val="0"/>
          <c:showCatName val="0"/>
          <c:showSerName val="0"/>
          <c:showPercent val="0"/>
          <c:showBubbleSize val="0"/>
        </c:dLbls>
        <c:axId val="102071296"/>
        <c:axId val="102073088"/>
      </c:scatterChart>
      <c:valAx>
        <c:axId val="102071296"/>
        <c:scaling>
          <c:orientation val="minMax"/>
        </c:scaling>
        <c:delete val="0"/>
        <c:axPos val="b"/>
        <c:numFmt formatCode="General" sourceLinked="1"/>
        <c:majorTickMark val="out"/>
        <c:minorTickMark val="none"/>
        <c:tickLblPos val="nextTo"/>
        <c:crossAx val="102073088"/>
        <c:crosses val="autoZero"/>
        <c:crossBetween val="midCat"/>
      </c:valAx>
      <c:valAx>
        <c:axId val="102073088"/>
        <c:scaling>
          <c:orientation val="minMax"/>
          <c:max val="2000"/>
        </c:scaling>
        <c:delete val="0"/>
        <c:axPos val="l"/>
        <c:majorGridlines/>
        <c:numFmt formatCode="General" sourceLinked="1"/>
        <c:majorTickMark val="out"/>
        <c:minorTickMark val="none"/>
        <c:tickLblPos val="nextTo"/>
        <c:crossAx val="102071296"/>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Summer </a:t>
            </a:r>
            <a:r>
              <a:rPr lang="en-US"/>
              <a:t>Losses</a:t>
            </a:r>
          </a:p>
        </c:rich>
      </c:tx>
      <c:layout>
        <c:manualLayout>
          <c:xMode val="edge"/>
          <c:yMode val="edge"/>
          <c:x val="0.27604855643044618"/>
          <c:y val="4.8387096774193547E-2"/>
        </c:manualLayout>
      </c:layout>
      <c:overlay val="0"/>
    </c:title>
    <c:autoTitleDeleted val="0"/>
    <c:plotArea>
      <c:layout/>
      <c:scatterChart>
        <c:scatterStyle val="lineMarker"/>
        <c:varyColors val="0"/>
        <c:ser>
          <c:idx val="0"/>
          <c:order val="0"/>
          <c:spPr>
            <a:ln w="19050">
              <a:noFill/>
            </a:ln>
          </c:spPr>
          <c:trendline>
            <c:trendlineType val="poly"/>
            <c:order val="2"/>
            <c:forward val="10000"/>
            <c:backward val="10000"/>
            <c:dispRSqr val="0"/>
            <c:dispEq val="1"/>
            <c:trendlineLbl>
              <c:layout>
                <c:manualLayout>
                  <c:x val="-0.24558669553098317"/>
                  <c:y val="0.13099058205959549"/>
                </c:manualLayout>
              </c:layout>
              <c:numFmt formatCode="General" sourceLinked="0"/>
              <c:txPr>
                <a:bodyPr/>
                <a:lstStyle/>
                <a:p>
                  <a:pPr>
                    <a:defRPr/>
                  </a:pPr>
                  <a:endParaRPr lang="en-US"/>
                </a:p>
              </c:txPr>
            </c:trendlineLbl>
          </c:trendline>
          <c:trendline>
            <c:trendlineType val="linear"/>
            <c:dispRSqr val="0"/>
            <c:dispEq val="1"/>
            <c:trendlineLbl>
              <c:layout>
                <c:manualLayout>
                  <c:x val="0.18981984563250348"/>
                  <c:y val="0.109176161803304"/>
                </c:manualLayout>
              </c:layout>
              <c:numFmt formatCode="General" sourceLinked="0"/>
            </c:trendlineLbl>
          </c:trendline>
          <c:xVal>
            <c:numRef>
              <c:f>'Loss Factor Equations'!$A$23:$A$32</c:f>
              <c:numCache>
                <c:formatCode>General</c:formatCode>
                <c:ptCount val="10"/>
                <c:pt idx="0">
                  <c:v>22019.956415267796</c:v>
                </c:pt>
                <c:pt idx="1">
                  <c:v>22146.204806982551</c:v>
                </c:pt>
                <c:pt idx="2">
                  <c:v>22267.538903892575</c:v>
                </c:pt>
                <c:pt idx="3">
                  <c:v>22390.837054829462</c:v>
                </c:pt>
                <c:pt idx="4">
                  <c:v>22510.19577414414</c:v>
                </c:pt>
                <c:pt idx="5">
                  <c:v>22747.404470992431</c:v>
                </c:pt>
                <c:pt idx="6">
                  <c:v>22873.202580571065</c:v>
                </c:pt>
                <c:pt idx="7">
                  <c:v>22996.828975267785</c:v>
                </c:pt>
                <c:pt idx="8">
                  <c:v>23118.294378996758</c:v>
                </c:pt>
                <c:pt idx="9">
                  <c:v>23249.061747806776</c:v>
                </c:pt>
              </c:numCache>
            </c:numRef>
          </c:xVal>
          <c:yVal>
            <c:numRef>
              <c:f>'Loss Factor Equations'!$B$23:$B$32</c:f>
              <c:numCache>
                <c:formatCode>General</c:formatCode>
                <c:ptCount val="10"/>
                <c:pt idx="0">
                  <c:v>502.85342406544157</c:v>
                </c:pt>
                <c:pt idx="1">
                  <c:v>504.6881099614132</c:v>
                </c:pt>
                <c:pt idx="2">
                  <c:v>508.94407753048233</c:v>
                </c:pt>
                <c:pt idx="3">
                  <c:v>513.06822013273586</c:v>
                </c:pt>
                <c:pt idx="4">
                  <c:v>517.56112682203866</c:v>
                </c:pt>
                <c:pt idx="5">
                  <c:v>526.08613791634525</c:v>
                </c:pt>
                <c:pt idx="6">
                  <c:v>531.19654877604478</c:v>
                </c:pt>
                <c:pt idx="7">
                  <c:v>535.99824830375064</c:v>
                </c:pt>
                <c:pt idx="8">
                  <c:v>540.44374155270793</c:v>
                </c:pt>
                <c:pt idx="9">
                  <c:v>545.80768390800949</c:v>
                </c:pt>
              </c:numCache>
            </c:numRef>
          </c:yVal>
          <c:smooth val="0"/>
          <c:extLst>
            <c:ext xmlns:c16="http://schemas.microsoft.com/office/drawing/2014/chart" uri="{C3380CC4-5D6E-409C-BE32-E72D297353CC}">
              <c16:uniqueId val="{00000000-56F8-4512-95D9-DFFAA453C13E}"/>
            </c:ext>
          </c:extLst>
        </c:ser>
        <c:dLbls>
          <c:showLegendKey val="0"/>
          <c:showVal val="0"/>
          <c:showCatName val="0"/>
          <c:showSerName val="0"/>
          <c:showPercent val="0"/>
          <c:showBubbleSize val="0"/>
        </c:dLbls>
        <c:axId val="102071296"/>
        <c:axId val="102073088"/>
      </c:scatterChart>
      <c:valAx>
        <c:axId val="102071296"/>
        <c:scaling>
          <c:orientation val="minMax"/>
        </c:scaling>
        <c:delete val="0"/>
        <c:axPos val="b"/>
        <c:numFmt formatCode="General" sourceLinked="1"/>
        <c:majorTickMark val="out"/>
        <c:minorTickMark val="none"/>
        <c:tickLblPos val="nextTo"/>
        <c:crossAx val="102073088"/>
        <c:crosses val="autoZero"/>
        <c:crossBetween val="midCat"/>
      </c:valAx>
      <c:valAx>
        <c:axId val="102073088"/>
        <c:scaling>
          <c:orientation val="minMax"/>
          <c:max val="2000"/>
        </c:scaling>
        <c:delete val="0"/>
        <c:axPos val="l"/>
        <c:majorGridlines/>
        <c:numFmt formatCode="General" sourceLinked="1"/>
        <c:majorTickMark val="out"/>
        <c:minorTickMark val="none"/>
        <c:tickLblPos val="nextTo"/>
        <c:crossAx val="10207129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Winter</a:t>
            </a:r>
            <a:r>
              <a:rPr lang="en-US"/>
              <a:t> Losses</a:t>
            </a:r>
          </a:p>
        </c:rich>
      </c:tx>
      <c:layout>
        <c:manualLayout>
          <c:xMode val="edge"/>
          <c:yMode val="edge"/>
          <c:x val="0.27604855643044618"/>
          <c:y val="4.8387096774193547E-2"/>
        </c:manualLayout>
      </c:layout>
      <c:overlay val="0"/>
    </c:title>
    <c:autoTitleDeleted val="0"/>
    <c:plotArea>
      <c:layout/>
      <c:scatterChart>
        <c:scatterStyle val="lineMarker"/>
        <c:varyColors val="0"/>
        <c:ser>
          <c:idx val="0"/>
          <c:order val="0"/>
          <c:spPr>
            <a:ln w="19050">
              <a:noFill/>
            </a:ln>
          </c:spPr>
          <c:trendline>
            <c:trendlineType val="poly"/>
            <c:order val="2"/>
            <c:forward val="10000"/>
            <c:backward val="10000"/>
            <c:dispRSqr val="0"/>
            <c:dispEq val="1"/>
            <c:trendlineLbl>
              <c:layout>
                <c:manualLayout>
                  <c:x val="-0.24558669553098317"/>
                  <c:y val="0.13099058205959549"/>
                </c:manualLayout>
              </c:layout>
              <c:numFmt formatCode="General" sourceLinked="0"/>
              <c:txPr>
                <a:bodyPr/>
                <a:lstStyle/>
                <a:p>
                  <a:pPr>
                    <a:defRPr/>
                  </a:pPr>
                  <a:endParaRPr lang="en-US"/>
                </a:p>
              </c:txPr>
            </c:trendlineLbl>
          </c:trendline>
          <c:xVal>
            <c:numRef>
              <c:f>'Loss Factor Equations'!$A$45:$A$54</c:f>
              <c:numCache>
                <c:formatCode>General</c:formatCode>
                <c:ptCount val="10"/>
                <c:pt idx="0">
                  <c:v>22153.251344180906</c:v>
                </c:pt>
                <c:pt idx="1">
                  <c:v>22314.559379718459</c:v>
                </c:pt>
                <c:pt idx="2">
                  <c:v>22471.730241931731</c:v>
                </c:pt>
                <c:pt idx="3">
                  <c:v>22632.110722294521</c:v>
                </c:pt>
                <c:pt idx="4">
                  <c:v>22790.354638958852</c:v>
                </c:pt>
                <c:pt idx="5">
                  <c:v>23119.845361020351</c:v>
                </c:pt>
                <c:pt idx="6">
                  <c:v>23283.571413605223</c:v>
                </c:pt>
                <c:pt idx="7">
                  <c:v>23451.969351704967</c:v>
                </c:pt>
                <c:pt idx="8">
                  <c:v>23621.255767493858</c:v>
                </c:pt>
                <c:pt idx="9">
                  <c:v>23777.817609551534</c:v>
                </c:pt>
              </c:numCache>
            </c:numRef>
          </c:xVal>
          <c:yVal>
            <c:numRef>
              <c:f>'Loss Factor Equations'!$B$45:$B$54</c:f>
              <c:numCache>
                <c:formatCode>General</c:formatCode>
                <c:ptCount val="10"/>
                <c:pt idx="0">
                  <c:v>446.51071874787351</c:v>
                </c:pt>
                <c:pt idx="1">
                  <c:v>452.70919328525525</c:v>
                </c:pt>
                <c:pt idx="2">
                  <c:v>457.37373188574634</c:v>
                </c:pt>
                <c:pt idx="3">
                  <c:v>463.15083629589952</c:v>
                </c:pt>
                <c:pt idx="4">
                  <c:v>469.24999009573486</c:v>
                </c:pt>
                <c:pt idx="5">
                  <c:v>481.29037519178593</c:v>
                </c:pt>
                <c:pt idx="6">
                  <c:v>486.79744434149961</c:v>
                </c:pt>
                <c:pt idx="7">
                  <c:v>494.37316161869364</c:v>
                </c:pt>
                <c:pt idx="8">
                  <c:v>503.70510238080146</c:v>
                </c:pt>
                <c:pt idx="9">
                  <c:v>505.59125633620948</c:v>
                </c:pt>
              </c:numCache>
            </c:numRef>
          </c:yVal>
          <c:smooth val="0"/>
          <c:extLst>
            <c:ext xmlns:c16="http://schemas.microsoft.com/office/drawing/2014/chart" uri="{C3380CC4-5D6E-409C-BE32-E72D297353CC}">
              <c16:uniqueId val="{00000000-053E-4A01-8ECE-19AC9E6B6DB6}"/>
            </c:ext>
          </c:extLst>
        </c:ser>
        <c:dLbls>
          <c:showLegendKey val="0"/>
          <c:showVal val="0"/>
          <c:showCatName val="0"/>
          <c:showSerName val="0"/>
          <c:showPercent val="0"/>
          <c:showBubbleSize val="0"/>
        </c:dLbls>
        <c:axId val="102071296"/>
        <c:axId val="102073088"/>
      </c:scatterChart>
      <c:valAx>
        <c:axId val="102071296"/>
        <c:scaling>
          <c:orientation val="minMax"/>
        </c:scaling>
        <c:delete val="0"/>
        <c:axPos val="b"/>
        <c:numFmt formatCode="General" sourceLinked="1"/>
        <c:majorTickMark val="out"/>
        <c:minorTickMark val="none"/>
        <c:tickLblPos val="nextTo"/>
        <c:crossAx val="102073088"/>
        <c:crosses val="autoZero"/>
        <c:crossBetween val="midCat"/>
      </c:valAx>
      <c:valAx>
        <c:axId val="102073088"/>
        <c:scaling>
          <c:orientation val="minMax"/>
          <c:max val="2000"/>
        </c:scaling>
        <c:delete val="0"/>
        <c:axPos val="l"/>
        <c:majorGridlines/>
        <c:numFmt formatCode="General" sourceLinked="1"/>
        <c:majorTickMark val="out"/>
        <c:minorTickMark val="none"/>
        <c:tickLblPos val="nextTo"/>
        <c:crossAx val="1020712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518160</xdr:colOff>
      <xdr:row>3</xdr:row>
      <xdr:rowOff>83820</xdr:rowOff>
    </xdr:to>
    <xdr:sp macro="" textlink="">
      <xdr:nvSpPr>
        <xdr:cNvPr id="2" name="TextBox 1"/>
        <xdr:cNvSpPr txBox="1"/>
      </xdr:nvSpPr>
      <xdr:spPr>
        <a:xfrm>
          <a:off x="4663440" y="182880"/>
          <a:ext cx="3566160" cy="4495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Pre-decisional.  For</a:t>
          </a:r>
          <a:r>
            <a:rPr lang="en-US" sz="1100" i="1" baseline="0"/>
            <a:t> Discussion Purposes Only.</a:t>
          </a:r>
        </a:p>
        <a:p>
          <a:r>
            <a:rPr lang="en-US" sz="1100" i="1" baseline="0"/>
            <a:t>Bonneville Power Administration</a:t>
          </a:r>
          <a:endParaRPr lang="en-US"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655320</xdr:colOff>
      <xdr:row>0</xdr:row>
      <xdr:rowOff>129540</xdr:rowOff>
    </xdr:from>
    <xdr:to>
      <xdr:col>13</xdr:col>
      <xdr:colOff>480060</xdr:colOff>
      <xdr:row>18</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487680</xdr:colOff>
      <xdr:row>20</xdr:row>
      <xdr:rowOff>114300</xdr:rowOff>
    </xdr:from>
    <xdr:to>
      <xdr:col>13</xdr:col>
      <xdr:colOff>312420</xdr:colOff>
      <xdr:row>38</xdr:row>
      <xdr:rowOff>60960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381000</xdr:colOff>
      <xdr:row>42</xdr:row>
      <xdr:rowOff>30480</xdr:rowOff>
    </xdr:from>
    <xdr:to>
      <xdr:col>13</xdr:col>
      <xdr:colOff>205740</xdr:colOff>
      <xdr:row>59</xdr:row>
      <xdr:rowOff>160020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xdr:row>
      <xdr:rowOff>0</xdr:rowOff>
    </xdr:from>
    <xdr:to>
      <xdr:col>20</xdr:col>
      <xdr:colOff>289560</xdr:colOff>
      <xdr:row>4</xdr:row>
      <xdr:rowOff>83820</xdr:rowOff>
    </xdr:to>
    <xdr:sp macro="" textlink="">
      <xdr:nvSpPr>
        <xdr:cNvPr id="6" name="TextBox 5"/>
        <xdr:cNvSpPr txBox="1"/>
      </xdr:nvSpPr>
      <xdr:spPr>
        <a:xfrm>
          <a:off x="9928860" y="365760"/>
          <a:ext cx="3566160" cy="4495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Pre-decisional.  For</a:t>
          </a:r>
          <a:r>
            <a:rPr lang="en-US" sz="1100" i="1" baseline="0"/>
            <a:t> Discussion Purposes Only.</a:t>
          </a:r>
        </a:p>
        <a:p>
          <a:r>
            <a:rPr lang="en-US" sz="1100" i="1" baseline="0"/>
            <a:t>Bonneville Power Administration</a:t>
          </a:r>
          <a:endParaRPr lang="en-US" sz="1100" i="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tabSelected="1" workbookViewId="0">
      <selection activeCell="E7" sqref="E7"/>
    </sheetView>
  </sheetViews>
  <sheetFormatPr defaultRowHeight="14.4" x14ac:dyDescent="0.3"/>
  <cols>
    <col min="1" max="1" width="41.33203125" bestFit="1" customWidth="1"/>
    <col min="2" max="2" width="8.88671875" style="1"/>
  </cols>
  <sheetData>
    <row r="1" spans="1:2" x14ac:dyDescent="0.3">
      <c r="A1" s="2" t="s">
        <v>66</v>
      </c>
    </row>
    <row r="2" spans="1:2" x14ac:dyDescent="0.3">
      <c r="A2" s="3" t="s">
        <v>6</v>
      </c>
      <c r="B2" s="4">
        <v>1.9800000000000002E-2</v>
      </c>
    </row>
    <row r="3" spans="1:2" x14ac:dyDescent="0.3">
      <c r="A3" s="5" t="s">
        <v>7</v>
      </c>
      <c r="B3" s="6">
        <v>2.3099999999999999E-2</v>
      </c>
    </row>
    <row r="4" spans="1:2" x14ac:dyDescent="0.3">
      <c r="A4" s="5" t="s">
        <v>8</v>
      </c>
      <c r="B4" s="6">
        <v>1.8800000000000001E-2</v>
      </c>
    </row>
    <row r="5" spans="1:2" x14ac:dyDescent="0.3">
      <c r="A5" s="7" t="s">
        <v>9</v>
      </c>
      <c r="B5" s="8">
        <v>1.9400000000000001E-2</v>
      </c>
    </row>
    <row r="6" spans="1:2" x14ac:dyDescent="0.3">
      <c r="A6" t="s">
        <v>5</v>
      </c>
      <c r="B6" s="1">
        <f>(2*B2+3*B3+2*B4+5*B5)/12</f>
        <v>2.0291666666666666E-2</v>
      </c>
    </row>
    <row r="8" spans="1:2" x14ac:dyDescent="0.3">
      <c r="A8" s="2" t="s">
        <v>67</v>
      </c>
    </row>
    <row r="9" spans="1:2" x14ac:dyDescent="0.3">
      <c r="A9" s="9" t="s">
        <v>10</v>
      </c>
      <c r="B9" s="10">
        <v>0.02</v>
      </c>
    </row>
    <row r="10" spans="1:2" x14ac:dyDescent="0.3">
      <c r="A10" s="11" t="s">
        <v>11</v>
      </c>
      <c r="B10" s="12">
        <v>1.9400000000000001E-2</v>
      </c>
    </row>
    <row r="11" spans="1:2" x14ac:dyDescent="0.3">
      <c r="A11" s="11" t="s">
        <v>12</v>
      </c>
      <c r="B11" s="12">
        <v>2.3900000000000001E-2</v>
      </c>
    </row>
    <row r="12" spans="1:2" x14ac:dyDescent="0.3">
      <c r="A12" s="11" t="s">
        <v>13</v>
      </c>
      <c r="B12" s="12">
        <v>2.18E-2</v>
      </c>
    </row>
    <row r="13" spans="1:2" x14ac:dyDescent="0.3">
      <c r="A13" s="11" t="s">
        <v>14</v>
      </c>
      <c r="B13" s="12">
        <v>1.9400000000000001E-2</v>
      </c>
    </row>
    <row r="14" spans="1:2" x14ac:dyDescent="0.3">
      <c r="A14" s="11" t="s">
        <v>15</v>
      </c>
      <c r="B14" s="12">
        <v>1.8100000000000002E-2</v>
      </c>
    </row>
    <row r="15" spans="1:2" x14ac:dyDescent="0.3">
      <c r="A15" s="11" t="s">
        <v>16</v>
      </c>
      <c r="B15" s="12">
        <v>2.0199999999999999E-2</v>
      </c>
    </row>
    <row r="16" spans="1:2" x14ac:dyDescent="0.3">
      <c r="A16" s="13" t="s">
        <v>17</v>
      </c>
      <c r="B16" s="14">
        <v>1.8599999999999998E-2</v>
      </c>
    </row>
    <row r="17" spans="1:2" x14ac:dyDescent="0.3">
      <c r="A17" t="s">
        <v>18</v>
      </c>
      <c r="B17" s="1">
        <f>(2*B9+3*B11+2*B13+5*B15)/12</f>
        <v>2.0958333333333332E-2</v>
      </c>
    </row>
    <row r="18" spans="1:2" x14ac:dyDescent="0.3">
      <c r="A18" t="s">
        <v>19</v>
      </c>
      <c r="B18" s="1">
        <f>(2*B10+3*B12+2*B14+5*B16)/12</f>
        <v>1.9449999999999999E-2</v>
      </c>
    </row>
    <row r="20" spans="1:2" x14ac:dyDescent="0.3">
      <c r="A20" s="2" t="s">
        <v>68</v>
      </c>
    </row>
    <row r="21" spans="1:2" x14ac:dyDescent="0.3">
      <c r="A21" s="3" t="s">
        <v>20</v>
      </c>
      <c r="B21" s="4">
        <v>2.24E-2</v>
      </c>
    </row>
    <row r="22" spans="1:2" x14ac:dyDescent="0.3">
      <c r="A22" s="5" t="s">
        <v>21</v>
      </c>
      <c r="B22" s="6">
        <v>1.66E-2</v>
      </c>
    </row>
    <row r="23" spans="1:2" x14ac:dyDescent="0.3">
      <c r="A23" s="5" t="s">
        <v>22</v>
      </c>
      <c r="B23" s="6">
        <v>2.69E-2</v>
      </c>
    </row>
    <row r="24" spans="1:2" x14ac:dyDescent="0.3">
      <c r="A24" s="5" t="s">
        <v>23</v>
      </c>
      <c r="B24" s="6">
        <v>1.54E-2</v>
      </c>
    </row>
    <row r="25" spans="1:2" x14ac:dyDescent="0.3">
      <c r="A25" s="5" t="s">
        <v>24</v>
      </c>
      <c r="B25" s="6">
        <v>2.2700000000000001E-2</v>
      </c>
    </row>
    <row r="26" spans="1:2" x14ac:dyDescent="0.3">
      <c r="A26" s="5" t="s">
        <v>25</v>
      </c>
      <c r="B26" s="6">
        <v>1.5699999999999999E-2</v>
      </c>
    </row>
    <row r="27" spans="1:2" x14ac:dyDescent="0.3">
      <c r="A27" s="5" t="s">
        <v>26</v>
      </c>
      <c r="B27" s="6">
        <v>2.9000000000000001E-2</v>
      </c>
    </row>
    <row r="28" spans="1:2" x14ac:dyDescent="0.3">
      <c r="A28" s="7" t="s">
        <v>27</v>
      </c>
      <c r="B28" s="8">
        <v>1.9300000000000001E-2</v>
      </c>
    </row>
    <row r="29" spans="1:2" x14ac:dyDescent="0.3">
      <c r="A29" t="s">
        <v>28</v>
      </c>
      <c r="B29" s="1">
        <f>MAX(B21:B28)</f>
        <v>2.9000000000000001E-2</v>
      </c>
    </row>
    <row r="30" spans="1:2" x14ac:dyDescent="0.3">
      <c r="A30" t="s">
        <v>29</v>
      </c>
      <c r="B30" s="1">
        <f>MIN(B21:B28)</f>
        <v>1.54E-2</v>
      </c>
    </row>
    <row r="32" spans="1:2" x14ac:dyDescent="0.3">
      <c r="A32" s="2" t="s">
        <v>69</v>
      </c>
    </row>
    <row r="33" spans="1:2" x14ac:dyDescent="0.3">
      <c r="A33" s="3" t="s">
        <v>30</v>
      </c>
      <c r="B33" s="4">
        <v>2.0500000000000001E-2</v>
      </c>
    </row>
    <row r="34" spans="1:2" x14ac:dyDescent="0.3">
      <c r="A34" s="5" t="s">
        <v>31</v>
      </c>
      <c r="B34" s="6">
        <v>2.0299999999999999E-2</v>
      </c>
    </row>
    <row r="35" spans="1:2" x14ac:dyDescent="0.3">
      <c r="A35" s="5" t="s">
        <v>32</v>
      </c>
      <c r="B35" s="6">
        <v>1.9300000000000001E-2</v>
      </c>
    </row>
    <row r="36" spans="1:2" x14ac:dyDescent="0.3">
      <c r="A36" s="5" t="s">
        <v>33</v>
      </c>
      <c r="B36" s="6">
        <v>1.9800000000000002E-2</v>
      </c>
    </row>
    <row r="37" spans="1:2" x14ac:dyDescent="0.3">
      <c r="A37" s="5" t="s">
        <v>34</v>
      </c>
      <c r="B37" s="6">
        <v>1.9699999999999999E-2</v>
      </c>
    </row>
    <row r="38" spans="1:2" x14ac:dyDescent="0.3">
      <c r="A38" s="5" t="s">
        <v>35</v>
      </c>
      <c r="B38" s="6">
        <v>2.3199999999999998E-2</v>
      </c>
    </row>
    <row r="39" spans="1:2" x14ac:dyDescent="0.3">
      <c r="A39" s="5" t="s">
        <v>36</v>
      </c>
      <c r="B39" s="6">
        <v>2.3400000000000001E-2</v>
      </c>
    </row>
    <row r="40" spans="1:2" x14ac:dyDescent="0.3">
      <c r="A40" s="5" t="s">
        <v>37</v>
      </c>
      <c r="B40" s="6">
        <v>2.2599999999999999E-2</v>
      </c>
    </row>
    <row r="41" spans="1:2" x14ac:dyDescent="0.3">
      <c r="A41" s="5" t="s">
        <v>38</v>
      </c>
      <c r="B41" s="6">
        <v>1.9199999999999998E-2</v>
      </c>
    </row>
    <row r="42" spans="1:2" x14ac:dyDescent="0.3">
      <c r="A42" s="5" t="s">
        <v>39</v>
      </c>
      <c r="B42" s="6">
        <v>1.84E-2</v>
      </c>
    </row>
    <row r="43" spans="1:2" x14ac:dyDescent="0.3">
      <c r="A43" s="5" t="s">
        <v>40</v>
      </c>
      <c r="B43" s="6">
        <v>1.83E-2</v>
      </c>
    </row>
    <row r="44" spans="1:2" x14ac:dyDescent="0.3">
      <c r="A44" s="7" t="s">
        <v>41</v>
      </c>
      <c r="B44" s="8">
        <v>1.9300000000000001E-2</v>
      </c>
    </row>
    <row r="46" spans="1:2" x14ac:dyDescent="0.3">
      <c r="A46" s="2" t="s">
        <v>70</v>
      </c>
    </row>
    <row r="47" spans="1:2" x14ac:dyDescent="0.3">
      <c r="A47" s="9" t="s">
        <v>42</v>
      </c>
      <c r="B47" s="10">
        <v>2.1600000000000001E-2</v>
      </c>
    </row>
    <row r="48" spans="1:2" x14ac:dyDescent="0.3">
      <c r="A48" s="11" t="s">
        <v>43</v>
      </c>
      <c r="B48" s="12">
        <v>2.1100000000000001E-2</v>
      </c>
    </row>
    <row r="49" spans="1:2" x14ac:dyDescent="0.3">
      <c r="A49" s="11" t="s">
        <v>44</v>
      </c>
      <c r="B49" s="12">
        <v>1.9800000000000002E-2</v>
      </c>
    </row>
    <row r="50" spans="1:2" x14ac:dyDescent="0.3">
      <c r="A50" s="11" t="s">
        <v>45</v>
      </c>
      <c r="B50" s="12">
        <v>2.01E-2</v>
      </c>
    </row>
    <row r="51" spans="1:2" x14ac:dyDescent="0.3">
      <c r="A51" s="11" t="s">
        <v>46</v>
      </c>
      <c r="B51" s="12">
        <v>0.02</v>
      </c>
    </row>
    <row r="52" spans="1:2" x14ac:dyDescent="0.3">
      <c r="A52" s="11" t="s">
        <v>47</v>
      </c>
      <c r="B52" s="12">
        <v>2.3800000000000002E-2</v>
      </c>
    </row>
    <row r="53" spans="1:2" x14ac:dyDescent="0.3">
      <c r="A53" s="11" t="s">
        <v>48</v>
      </c>
      <c r="B53" s="12">
        <v>2.4299999999999999E-2</v>
      </c>
    </row>
    <row r="54" spans="1:2" x14ac:dyDescent="0.3">
      <c r="A54" s="11" t="s">
        <v>49</v>
      </c>
      <c r="B54" s="12">
        <v>2.35E-2</v>
      </c>
    </row>
    <row r="55" spans="1:2" x14ac:dyDescent="0.3">
      <c r="A55" s="11" t="s">
        <v>50</v>
      </c>
      <c r="B55" s="12">
        <v>1.9699999999999999E-2</v>
      </c>
    </row>
    <row r="56" spans="1:2" x14ac:dyDescent="0.3">
      <c r="A56" s="11" t="s">
        <v>51</v>
      </c>
      <c r="B56" s="12">
        <v>1.9E-2</v>
      </c>
    </row>
    <row r="57" spans="1:2" x14ac:dyDescent="0.3">
      <c r="A57" s="11" t="s">
        <v>52</v>
      </c>
      <c r="B57" s="12">
        <v>1.89E-2</v>
      </c>
    </row>
    <row r="58" spans="1:2" x14ac:dyDescent="0.3">
      <c r="A58" s="13" t="s">
        <v>53</v>
      </c>
      <c r="B58" s="14">
        <v>2.0299999999999999E-2</v>
      </c>
    </row>
    <row r="60" spans="1:2" x14ac:dyDescent="0.3">
      <c r="A60" s="2" t="s">
        <v>71</v>
      </c>
    </row>
    <row r="61" spans="1:2" x14ac:dyDescent="0.3">
      <c r="A61" s="3" t="s">
        <v>54</v>
      </c>
      <c r="B61" s="4">
        <v>1.9400000000000001E-2</v>
      </c>
    </row>
    <row r="62" spans="1:2" x14ac:dyDescent="0.3">
      <c r="A62" s="5" t="s">
        <v>55</v>
      </c>
      <c r="B62" s="6">
        <v>1.9400000000000001E-2</v>
      </c>
    </row>
    <row r="63" spans="1:2" x14ac:dyDescent="0.3">
      <c r="A63" s="5" t="s">
        <v>56</v>
      </c>
      <c r="B63" s="6">
        <v>1.8599999999999998E-2</v>
      </c>
    </row>
    <row r="64" spans="1:2" x14ac:dyDescent="0.3">
      <c r="A64" s="5" t="s">
        <v>57</v>
      </c>
      <c r="B64" s="6">
        <v>1.95E-2</v>
      </c>
    </row>
    <row r="65" spans="1:2" x14ac:dyDescent="0.3">
      <c r="A65" s="5" t="s">
        <v>58</v>
      </c>
      <c r="B65" s="6">
        <v>1.9400000000000001E-2</v>
      </c>
    </row>
    <row r="66" spans="1:2" x14ac:dyDescent="0.3">
      <c r="A66" s="5" t="s">
        <v>59</v>
      </c>
      <c r="B66" s="6">
        <v>2.23E-2</v>
      </c>
    </row>
    <row r="67" spans="1:2" x14ac:dyDescent="0.3">
      <c r="A67" s="5" t="s">
        <v>60</v>
      </c>
      <c r="B67" s="6">
        <v>2.1999999999999999E-2</v>
      </c>
    </row>
    <row r="68" spans="1:2" x14ac:dyDescent="0.3">
      <c r="A68" s="5" t="s">
        <v>61</v>
      </c>
      <c r="B68" s="6">
        <v>2.1000000000000001E-2</v>
      </c>
    </row>
    <row r="69" spans="1:2" x14ac:dyDescent="0.3">
      <c r="A69" s="5" t="s">
        <v>62</v>
      </c>
      <c r="B69" s="6">
        <v>1.8499999999999999E-2</v>
      </c>
    </row>
    <row r="70" spans="1:2" x14ac:dyDescent="0.3">
      <c r="A70" s="5" t="s">
        <v>63</v>
      </c>
      <c r="B70" s="6">
        <v>1.77E-2</v>
      </c>
    </row>
    <row r="71" spans="1:2" x14ac:dyDescent="0.3">
      <c r="A71" s="5" t="s">
        <v>64</v>
      </c>
      <c r="B71" s="6">
        <v>1.7999999999999999E-2</v>
      </c>
    </row>
    <row r="72" spans="1:2" x14ac:dyDescent="0.3">
      <c r="A72" s="7" t="s">
        <v>65</v>
      </c>
      <c r="B72" s="8">
        <v>1.84E-2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15" zoomScaleNormal="100" workbookViewId="0">
      <selection activeCell="C37" sqref="C37"/>
    </sheetView>
  </sheetViews>
  <sheetFormatPr defaultRowHeight="14.4" x14ac:dyDescent="0.3"/>
  <cols>
    <col min="2" max="2" width="12" bestFit="1" customWidth="1"/>
    <col min="3" max="3" width="12.21875" bestFit="1" customWidth="1"/>
    <col min="5" max="5" width="13.88671875" bestFit="1" customWidth="1"/>
    <col min="20" max="20" width="12.21875" customWidth="1"/>
  </cols>
  <sheetData>
    <row r="1" spans="1:4" x14ac:dyDescent="0.3">
      <c r="A1" s="17" t="s">
        <v>0</v>
      </c>
      <c r="B1" s="18"/>
      <c r="C1" s="18"/>
      <c r="D1" s="19"/>
    </row>
    <row r="2" spans="1:4" x14ac:dyDescent="0.3">
      <c r="A2" s="29" t="s">
        <v>72</v>
      </c>
      <c r="B2" s="30" t="s">
        <v>1</v>
      </c>
      <c r="C2" s="30"/>
      <c r="D2" s="31" t="s">
        <v>2</v>
      </c>
    </row>
    <row r="3" spans="1:4" x14ac:dyDescent="0.3">
      <c r="A3" s="23">
        <v>21018.260308089695</v>
      </c>
      <c r="B3" s="24">
        <v>408.83963641032307</v>
      </c>
      <c r="C3" s="24"/>
      <c r="D3" s="25">
        <f t="shared" ref="D3:D12" si="0">B3/A3</f>
        <v>1.9451640165145601E-2</v>
      </c>
    </row>
    <row r="4" spans="1:4" x14ac:dyDescent="0.3">
      <c r="A4" s="23">
        <v>21079.220835450971</v>
      </c>
      <c r="B4" s="24">
        <v>411.18764656842478</v>
      </c>
      <c r="C4" s="24"/>
      <c r="D4" s="25">
        <f t="shared" si="0"/>
        <v>1.9506776354697636E-2</v>
      </c>
    </row>
    <row r="5" spans="1:4" x14ac:dyDescent="0.3">
      <c r="A5" s="23">
        <v>21228.658945259296</v>
      </c>
      <c r="B5" s="24">
        <v>414.71335330200191</v>
      </c>
      <c r="C5" s="24"/>
      <c r="D5" s="25">
        <f t="shared" si="0"/>
        <v>1.9535541758496908E-2</v>
      </c>
    </row>
    <row r="6" spans="1:4" x14ac:dyDescent="0.3">
      <c r="A6" s="23">
        <v>21379.102161443388</v>
      </c>
      <c r="B6" s="24">
        <v>418.95292408982368</v>
      </c>
      <c r="C6" s="24"/>
      <c r="D6" s="25">
        <f t="shared" si="0"/>
        <v>1.9596375980905013E-2</v>
      </c>
    </row>
    <row r="7" spans="1:4" x14ac:dyDescent="0.3">
      <c r="A7" s="23">
        <v>21529.111499379003</v>
      </c>
      <c r="B7" s="24">
        <v>423.85077533483059</v>
      </c>
      <c r="C7" s="24"/>
      <c r="D7" s="25">
        <f t="shared" si="0"/>
        <v>1.9687332445050339E-2</v>
      </c>
    </row>
    <row r="8" spans="1:4" x14ac:dyDescent="0.3">
      <c r="A8" s="23">
        <v>21829.238065968239</v>
      </c>
      <c r="B8" s="24">
        <v>432.44377809606704</v>
      </c>
      <c r="C8" s="24"/>
      <c r="D8" s="25">
        <f t="shared" si="0"/>
        <v>1.9810301064527143E-2</v>
      </c>
    </row>
    <row r="9" spans="1:4" x14ac:dyDescent="0.3">
      <c r="A9" s="23">
        <v>21981.508929654585</v>
      </c>
      <c r="B9" s="24">
        <v>436.69073187673865</v>
      </c>
      <c r="C9" s="24"/>
      <c r="D9" s="25">
        <f t="shared" si="0"/>
        <v>1.9866276390498948E-2</v>
      </c>
    </row>
    <row r="10" spans="1:4" x14ac:dyDescent="0.3">
      <c r="A10" s="23">
        <v>22137.036639725433</v>
      </c>
      <c r="B10" s="24">
        <v>440.62681360343504</v>
      </c>
      <c r="C10" s="24"/>
      <c r="D10" s="25">
        <f t="shared" si="0"/>
        <v>1.9904507580419315E-2</v>
      </c>
    </row>
    <row r="11" spans="1:4" x14ac:dyDescent="0.3">
      <c r="A11" s="23">
        <v>22289.051006299222</v>
      </c>
      <c r="B11" s="24">
        <v>444.4716491108033</v>
      </c>
      <c r="C11" s="24"/>
      <c r="D11" s="25">
        <f t="shared" si="0"/>
        <v>1.9941254967974584E-2</v>
      </c>
    </row>
    <row r="12" spans="1:4" ht="15" thickBot="1" x14ac:dyDescent="0.35">
      <c r="A12" s="26">
        <v>22441.026725016964</v>
      </c>
      <c r="B12" s="27">
        <v>450.38934359302857</v>
      </c>
      <c r="C12" s="27"/>
      <c r="D12" s="28">
        <f t="shared" si="0"/>
        <v>2.0069908080049673E-2</v>
      </c>
    </row>
    <row r="20" spans="1:4" ht="15" thickBot="1" x14ac:dyDescent="0.35"/>
    <row r="21" spans="1:4" x14ac:dyDescent="0.3">
      <c r="A21" s="17" t="s">
        <v>3</v>
      </c>
      <c r="B21" s="18"/>
      <c r="C21" s="18"/>
      <c r="D21" s="19"/>
    </row>
    <row r="22" spans="1:4" x14ac:dyDescent="0.3">
      <c r="A22" s="20" t="s">
        <v>72</v>
      </c>
      <c r="B22" s="21" t="s">
        <v>1</v>
      </c>
      <c r="C22" s="21"/>
      <c r="D22" s="22" t="s">
        <v>2</v>
      </c>
    </row>
    <row r="23" spans="1:4" x14ac:dyDescent="0.3">
      <c r="A23" s="23">
        <v>22019.956415267796</v>
      </c>
      <c r="B23" s="24">
        <v>502.85342406544157</v>
      </c>
      <c r="C23" s="24"/>
      <c r="D23" s="25">
        <f t="shared" ref="D23:D32" si="1">B23/A23</f>
        <v>2.2836258827323666E-2</v>
      </c>
    </row>
    <row r="24" spans="1:4" x14ac:dyDescent="0.3">
      <c r="A24" s="23">
        <v>22146.204806982551</v>
      </c>
      <c r="B24" s="24">
        <v>504.6881099614132</v>
      </c>
      <c r="C24" s="24"/>
      <c r="D24" s="25">
        <f t="shared" si="1"/>
        <v>2.2788920917153642E-2</v>
      </c>
    </row>
    <row r="25" spans="1:4" x14ac:dyDescent="0.3">
      <c r="A25" s="23">
        <v>22267.538903892575</v>
      </c>
      <c r="B25" s="24">
        <v>508.94407753048233</v>
      </c>
      <c r="C25" s="24"/>
      <c r="D25" s="25">
        <f t="shared" si="1"/>
        <v>2.2855874631098731E-2</v>
      </c>
    </row>
    <row r="26" spans="1:4" x14ac:dyDescent="0.3">
      <c r="A26" s="23">
        <v>22390.837054829462</v>
      </c>
      <c r="B26" s="24">
        <v>513.06822013273586</v>
      </c>
      <c r="C26" s="24"/>
      <c r="D26" s="25">
        <f t="shared" si="1"/>
        <v>2.2914204541632916E-2</v>
      </c>
    </row>
    <row r="27" spans="1:4" x14ac:dyDescent="0.3">
      <c r="A27" s="23">
        <v>22510.19577414414</v>
      </c>
      <c r="B27" s="24">
        <v>517.56112682203866</v>
      </c>
      <c r="C27" s="24"/>
      <c r="D27" s="25">
        <f t="shared" si="1"/>
        <v>2.2992297890919468E-2</v>
      </c>
    </row>
    <row r="28" spans="1:4" x14ac:dyDescent="0.3">
      <c r="A28" s="23">
        <v>22747.404470992431</v>
      </c>
      <c r="B28" s="24">
        <v>526.08613791634525</v>
      </c>
      <c r="C28" s="24"/>
      <c r="D28" s="25">
        <f t="shared" si="1"/>
        <v>2.3127303978228028E-2</v>
      </c>
    </row>
    <row r="29" spans="1:4" x14ac:dyDescent="0.3">
      <c r="A29" s="23">
        <v>22873.202580571065</v>
      </c>
      <c r="B29" s="24">
        <v>531.19654877604478</v>
      </c>
      <c r="C29" s="24"/>
      <c r="D29" s="25">
        <f t="shared" si="1"/>
        <v>2.3223531855886822E-2</v>
      </c>
    </row>
    <row r="30" spans="1:4" x14ac:dyDescent="0.3">
      <c r="A30" s="23">
        <v>22996.828975267785</v>
      </c>
      <c r="B30" s="24">
        <v>535.99824830375064</v>
      </c>
      <c r="C30" s="24"/>
      <c r="D30" s="25">
        <f t="shared" si="1"/>
        <v>2.3307485083278064E-2</v>
      </c>
    </row>
    <row r="31" spans="1:4" x14ac:dyDescent="0.3">
      <c r="A31" s="23">
        <v>23118.294378996758</v>
      </c>
      <c r="B31" s="24">
        <v>540.44374155270793</v>
      </c>
      <c r="C31" s="24"/>
      <c r="D31" s="25">
        <f t="shared" si="1"/>
        <v>2.3377318961891387E-2</v>
      </c>
    </row>
    <row r="32" spans="1:4" ht="15" thickBot="1" x14ac:dyDescent="0.35">
      <c r="A32" s="26">
        <v>23249.061747806776</v>
      </c>
      <c r="B32" s="27">
        <v>545.80768390800949</v>
      </c>
      <c r="C32" s="27"/>
      <c r="D32" s="28">
        <f t="shared" si="1"/>
        <v>2.3476546702341602E-2</v>
      </c>
    </row>
    <row r="40" spans="1:4" x14ac:dyDescent="0.3">
      <c r="A40" s="16" t="s">
        <v>73</v>
      </c>
    </row>
    <row r="43" spans="1:4" x14ac:dyDescent="0.3">
      <c r="A43" s="2" t="s">
        <v>4</v>
      </c>
    </row>
    <row r="44" spans="1:4" x14ac:dyDescent="0.3">
      <c r="A44" s="15" t="s">
        <v>72</v>
      </c>
      <c r="B44" s="15" t="s">
        <v>1</v>
      </c>
      <c r="C44" s="15"/>
      <c r="D44" s="15" t="s">
        <v>2</v>
      </c>
    </row>
    <row r="45" spans="1:4" x14ac:dyDescent="0.3">
      <c r="A45">
        <v>22153.251344180906</v>
      </c>
      <c r="B45">
        <v>446.51071874787351</v>
      </c>
      <c r="D45">
        <f t="shared" ref="D45:D54" si="2">B45/A45</f>
        <v>2.0155538878276685E-2</v>
      </c>
    </row>
    <row r="46" spans="1:4" x14ac:dyDescent="0.3">
      <c r="A46">
        <v>22314.559379718459</v>
      </c>
      <c r="B46">
        <v>452.70919328525525</v>
      </c>
      <c r="D46">
        <f t="shared" si="2"/>
        <v>2.0287615165581953E-2</v>
      </c>
    </row>
    <row r="47" spans="1:4" x14ac:dyDescent="0.3">
      <c r="A47">
        <v>22471.730241931731</v>
      </c>
      <c r="B47">
        <v>457.37373188574634</v>
      </c>
      <c r="D47">
        <f t="shared" si="2"/>
        <v>2.0353293981444184E-2</v>
      </c>
    </row>
    <row r="48" spans="1:4" x14ac:dyDescent="0.3">
      <c r="A48">
        <v>22632.110722294521</v>
      </c>
      <c r="B48">
        <v>463.15083629589952</v>
      </c>
      <c r="D48">
        <f t="shared" si="2"/>
        <v>2.0464323543612627E-2</v>
      </c>
    </row>
    <row r="49" spans="1:4" x14ac:dyDescent="0.3">
      <c r="A49">
        <v>22790.354638958852</v>
      </c>
      <c r="B49">
        <v>469.24999009573486</v>
      </c>
      <c r="D49">
        <f t="shared" si="2"/>
        <v>2.0589850291033995E-2</v>
      </c>
    </row>
    <row r="50" spans="1:4" x14ac:dyDescent="0.3">
      <c r="A50">
        <v>23119.845361020351</v>
      </c>
      <c r="B50">
        <v>481.29037519178593</v>
      </c>
      <c r="D50">
        <f t="shared" si="2"/>
        <v>2.0817196987105848E-2</v>
      </c>
    </row>
    <row r="51" spans="1:4" x14ac:dyDescent="0.3">
      <c r="A51">
        <v>23283.571413605223</v>
      </c>
      <c r="B51">
        <v>486.79744434149961</v>
      </c>
      <c r="D51">
        <f t="shared" si="2"/>
        <v>2.0907335721574511E-2</v>
      </c>
    </row>
    <row r="52" spans="1:4" x14ac:dyDescent="0.3">
      <c r="A52">
        <v>23451.969351704967</v>
      </c>
      <c r="B52">
        <v>494.37316161869364</v>
      </c>
      <c r="D52">
        <f t="shared" si="2"/>
        <v>2.1080240819210883E-2</v>
      </c>
    </row>
    <row r="53" spans="1:4" x14ac:dyDescent="0.3">
      <c r="A53">
        <v>23621.255767493858</v>
      </c>
      <c r="B53">
        <v>503.70510238080146</v>
      </c>
      <c r="D53">
        <f t="shared" si="2"/>
        <v>2.1324230487100942E-2</v>
      </c>
    </row>
    <row r="54" spans="1:4" x14ac:dyDescent="0.3">
      <c r="A54">
        <v>23777.817609551534</v>
      </c>
      <c r="B54">
        <v>505.59125633620948</v>
      </c>
      <c r="D54">
        <f t="shared" si="2"/>
        <v>2.1263148058344675E-2</v>
      </c>
    </row>
  </sheetData>
  <pageMargins left="0.7" right="0.7" top="0.75" bottom="0.75" header="0.3" footer="0.3"/>
  <pageSetup orientation="portrait" r:id="rId1"/>
  <headerFooter>
    <oddFooter>&amp;CPre-decisional.  For Discussion Purposes Only.
Bonneville Power Administration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E89CBD2452B74085187101D2905194" ma:contentTypeVersion="1" ma:contentTypeDescription="Create a new document." ma:contentTypeScope="" ma:versionID="bc4ea04e80b623f290c39f3e8a114e29">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2B4D99-380B-4F6C-BC24-D94662621B4C}"/>
</file>

<file path=customXml/itemProps2.xml><?xml version="1.0" encoding="utf-8"?>
<ds:datastoreItem xmlns:ds="http://schemas.openxmlformats.org/officeDocument/2006/customXml" ds:itemID="{C9D2B885-FDA9-4D0A-9550-BC26C44A9301}"/>
</file>

<file path=customXml/itemProps3.xml><?xml version="1.0" encoding="utf-8"?>
<ds:datastoreItem xmlns:ds="http://schemas.openxmlformats.org/officeDocument/2006/customXml" ds:itemID="{BB6180C8-45C3-4949-8B57-CAD32A87A7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Loss Factor Equations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Randall,Cherilyn C (BPA) - TPCV-TPP-4</dc:creator>
  <cp:lastModifiedBy>Hermanson,Paul M (CONTR) - TTB-MODD</cp:lastModifiedBy>
  <dcterms:created xsi:type="dcterms:W3CDTF">2020-04-21T23:03:24Z</dcterms:created>
  <dcterms:modified xsi:type="dcterms:W3CDTF">2020-07-06T21:41:00Z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0x01010058E89CBD2452B74085187101D2905194</vt:lpwstr>
  </property>
  <property fmtid="{D5CDD505-2E9C-101B-9397-08002B2CF9AE}" pid="3" name="Order">
    <vt:r8>18800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