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Summary" sheetId="2" r:id="rId1"/>
    <sheet name="Loss Factor Equations" sheetId="1" r:id="rId2"/>
  </sheets>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<sst xmlns="http://schemas.openxmlformats.org/spreadsheetml/2006/main" count="80" uniqueCount="74">
  <si>
    <t>Spring Loss Equation</t>
  </si>
  <si>
    <t>Losses</t>
  </si>
  <si>
    <t>%</t>
  </si>
  <si>
    <t>Summer Loss Equation</t>
  </si>
  <si>
    <t>Winter Loss Equation</t>
  </si>
  <si>
    <t>Annual Average Loss Factor =</t>
  </si>
  <si>
    <t>Spring (based on 21691 MW average hour) =</t>
  </si>
  <si>
    <t>Summer (based on 22632 MW average hour) =</t>
  </si>
  <si>
    <t>Fall (based on 19414 MW average hour) =</t>
  </si>
  <si>
    <t>Winter (based on 22962 MW average hour) =</t>
  </si>
  <si>
    <t>Spring HLH (based on 22328 MW avg HLH) =</t>
  </si>
  <si>
    <t>Spring LLH (based on 20871 MW avg LLH) =</t>
  </si>
  <si>
    <t>Summer HLH (based on 24169 MW avg HLH) =</t>
  </si>
  <si>
    <t xml:space="preserve">Summer LLH (based on 20643 MW avg LLH) = </t>
  </si>
  <si>
    <t xml:space="preserve">Fall HLH (based on 20699 MW avg HLH) = </t>
  </si>
  <si>
    <t>Fall LLH (based on 17797 MW LLH) =</t>
  </si>
  <si>
    <t>Winter HLH (based on 24043 MW avg HLH) =</t>
  </si>
  <si>
    <t>Winter LLH (based on 21608 MW avg LLH) =</t>
  </si>
  <si>
    <t>Annual HLH Loss Factor =</t>
  </si>
  <si>
    <t>Annual LLH Loss Factor =</t>
  </si>
  <si>
    <t>Spring MAX (based on 28463 MW) =</t>
  </si>
  <si>
    <t>Spring MIN (based on 14683 MW) =</t>
  </si>
  <si>
    <t>Summer MAX (based on 32131 MW) =</t>
  </si>
  <si>
    <t>Summer MIN (based on 14192 MW) =</t>
  </si>
  <si>
    <t>Fall MAX (based on 29542 MW) =</t>
  </si>
  <si>
    <t xml:space="preserve">Fall MIN (based on 13140 MW) = </t>
  </si>
  <si>
    <t>Winter MAX (based on 32058 MW) =</t>
  </si>
  <si>
    <t>Winter MIN (based on 15440 MW) =</t>
  </si>
  <si>
    <t>Annual MAX Loss Factor =</t>
  </si>
  <si>
    <t xml:space="preserve">Annual MIN Loss Factor = </t>
  </si>
  <si>
    <t>January (based on 24402 MW average hour) =</t>
  </si>
  <si>
    <t>February (based on 24109 MW average hour) =</t>
  </si>
  <si>
    <t>March (based on 22688 MW average hour) =</t>
  </si>
  <si>
    <t>April (based on 21792 MW average hour) =</t>
  </si>
  <si>
    <t>May (based on 21590 MW average hour) =</t>
  </si>
  <si>
    <t>June (based on 22847 MW average hour) =</t>
  </si>
  <si>
    <t>July (based on 23183 MW average hour) =</t>
  </si>
  <si>
    <t>August (based on 21866 MW average hour) =</t>
  </si>
  <si>
    <t>September (based on 20282 MW average hour) =</t>
  </si>
  <si>
    <t>October (based on 18547 MW average hour) =</t>
  </si>
  <si>
    <t>November (based on 20919 MW average hour) =</t>
  </si>
  <si>
    <t>December (based on 22690 MW average hour) =</t>
  </si>
  <si>
    <t>January HLH (based on 25598 MW avg HLH) =</t>
  </si>
  <si>
    <t>February HLH (based on 25034 MW avg HLH) =</t>
  </si>
  <si>
    <t>March HLH (based on 23459 MW avg HLH) =</t>
  </si>
  <si>
    <t>April HLH (based on 22442 MW avg HLH) =</t>
  </si>
  <si>
    <t>May HLH (based on 22213 MW avg HLH) =</t>
  </si>
  <si>
    <t>June HLH (based on 23956 MW avg HLH) =</t>
  </si>
  <si>
    <t>July HLH (based on 25022 MW avg HLH) =</t>
  </si>
  <si>
    <t>August HLH (based on 23528 MW avg HLH) =</t>
  </si>
  <si>
    <t>September HLH (based on 21605 MW avg HLH) =</t>
  </si>
  <si>
    <t>October HLH (based on 19794 MW avg HLH) =</t>
  </si>
  <si>
    <t>November HLH (based on 22002 MW avg HLH) =</t>
  </si>
  <si>
    <t>December HLH (based on 24120 MW avg HLH) =</t>
  </si>
  <si>
    <t>January LLH (based on 22918 MW avg LLH) =</t>
  </si>
  <si>
    <t>February LLH (based on 22876 MW avg LLH) =</t>
  </si>
  <si>
    <t>March LLH (based on 21585 MW avg LLH) =</t>
  </si>
  <si>
    <t>April LLH (based on 20943 MW avg LLH) =</t>
  </si>
  <si>
    <t>May LLH (based on 20800 MW avg LLH) =</t>
  </si>
  <si>
    <t>June LLH (based on 21384 MW avg LLH) =</t>
  </si>
  <si>
    <t>July LLH (based on 20980 MW avg LLH) =</t>
  </si>
  <si>
    <t>August LLH (based on 19565 MW avg LLH) =</t>
  </si>
  <si>
    <t>September LLH (based on 18719 MW avg LLH) =</t>
  </si>
  <si>
    <t>October LLH (based on 16875 MW avg LLH) =</t>
  </si>
  <si>
    <t>November LLH (based on 19631 MW avg LLH) =</t>
  </si>
  <si>
    <t>December LLH (based on 21029 MW avg LLH) =</t>
  </si>
  <si>
    <t>SEASONAL AVERAGE LOSS FACTORS</t>
  </si>
  <si>
    <t>SEASONAL HLH AND LLH LOSS FACTORS</t>
  </si>
  <si>
    <t>SEASONAL MAX AND MIN LOSS FACTORS</t>
  </si>
  <si>
    <t>MONTHLY AVERAGE LOSS FACTORS</t>
  </si>
  <si>
    <t>MONTHLY HLH LOSS FACTORS</t>
  </si>
  <si>
    <t>MONTHLY LLH LOSS FACTORS</t>
  </si>
  <si>
    <t>TTSL</t>
  </si>
  <si>
    <t>*Note - the summer loss curve seemed more exponential than the other seasons when curve fit, so we calculated the linear curve as well.  At light load hours, we were seeing losses increase under the exponential curve, so we used the linear curve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</si>
</sst>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1"/>
      <name val="Calibri"/>
      <family val="2"/>
    </font>
    <font>
      <i/>
      <sz val="11"/>
      <color theme="1"/>
      <name val="Calib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0" fontId="0" fillId="0" borderId="0" xfId="0" applyNumberFormat="1"/>
    <xf numFmtId="0" fontId="2" fillId="0" borderId="0" xfId="0" applyFont="1"/>
    <xf numFmtId="0" fontId="0" fillId="0" borderId="1" xfId="0" applyBorder="1"/>
    <xf numFmtId="10" fontId="0" fillId="0" borderId="2" xfId="0" applyNumberFormat="1"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1" xfId="0" applyFont="1" applyBorder="1"/>
    <xf numFmtId="10" fontId="0" fillId="0" borderId="2" xfId="0" applyNumberFormat="1" applyFont="1" applyBorder="1"/>
    <xf numFmtId="0" fontId="0" fillId="0" borderId="3" xfId="0" applyFont="1" applyBorder="1"/>
    <xf numFmtId="10" fontId="0" fillId="0" borderId="4" xfId="0" applyNumberFormat="1" applyFont="1" applyBorder="1"/>
    <xf numFmtId="0" fontId="0" fillId="0" borderId="5" xfId="0" applyFont="1" applyBorder="1"/>
    <xf numFmtId="10" fontId="0" fillId="0" borderId="6" xfId="0" applyNumberFormat="1" applyFont="1" applyBorder="1"/>
    <xf numFmtId="0" fontId="0" fillId="2" borderId="0" xfId="0" applyFill="1"/>
    <xf numFmtId="0" fontId="3" fillId="0" borderId="0" xfId="0" applyFont="1"/>
    <xf numFmtId="0" fontId="2" fillId="0" borderId="7" xfId="0" applyFont="1" applyBorder="1"/>
    <xf numFmtId="0" fontId="0" fillId="0" borderId="8" xfId="0" applyBorder="1"/>
    <xf numFmtId="0" fontId="0" fillId="0" borderId="9" xfId="0" applyBorder="1"/>
    <xf numFmtId="0" fontId="0" fillId="2" borderId="10" xfId="0" applyFill="1" applyBorder="1"/>
    <xf numFmtId="0" fontId="0" fillId="2" borderId="0" xfId="0" applyFill="1" applyBorder="1"/>
    <xf numFmtId="0" fontId="0" fillId="2" borderId="11" xfId="0" applyFill="1"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2" borderId="10" xfId="0" applyFont="1" applyFill="1" applyBorder="1"/>
    <xf numFmtId="0" fontId="2" fillId="2" borderId="0" xfId="0" applyFont="1" applyFill="1" applyBorder="1"/>
    <xf numFmtId="0" fontId="2" fillId="2" borderId="1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Spring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Equations'!$A$3:$A$12</c:f>
              <c:numCache/>
            </c:numRef>
          </c:xVal>
          <c:yVal>
            <c:numRef>
              <c:f>'Loss Factor Equations'!$B$3:$B$12</c:f>
              <c:numCache/>
            </c:numRef>
          </c:yVal>
          <c:smooth val="0"/>
        </c:ser>
        <c:axId val="20068293"/>
        <c:axId val="46396910"/>
      </c:scatterChart>
      <c:valAx>
        <c:axId val="20068293"/>
        <c:scaling>
          <c:orientation val="minMax"/>
        </c:scaling>
        <c:axPos val="b"/>
        <c:delete val="0"/>
        <c:numFmt formatCode="General" sourceLinked="1"/>
        <c:majorTickMark val="out"/>
        <c:minorTickMark val="none"/>
        <c:tickLblPos val="nextTo"/>
        <c:crossAx val="46396910"/>
        <c:crosses val="autoZero"/>
        <c:crossBetween val="midCat"/>
        <c:dispUnits/>
      </c:valAx>
      <c:valAx>
        <c:axId val="46396910"/>
        <c:scaling>
          <c:orientation val="minMax"/>
          <c:max val="2000"/>
        </c:scaling>
        <c:axPos val="l"/>
        <c:majorGridlines/>
        <c:delete val="0"/>
        <c:numFmt formatCode="General" sourceLinked="1"/>
        <c:majorTickMark val="out"/>
        <c:minorTickMark val="none"/>
        <c:tickLblPos val="nextTo"/>
        <c:crossAx val="20068293"/>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Summer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trendline>
            <c:spPr>
              <a:ln w="9525">
                <a:solidFill>
                  <a:srgbClr val="000000"/>
                </a:solidFill>
              </a:ln>
            </c:spPr>
            <c:trendlineType val="linear"/>
            <c:dispEq val="1"/>
            <c:dispRSqr val="0"/>
            <c:trendlineLbl>
              <c:layout>
                <c:manualLayout>
                  <c:x val="0.18975"/>
                  <c:y val="0.10925"/>
                </c:manualLayout>
              </c:layout>
              <c:numFmt formatCode="General"/>
            </c:trendlineLbl>
          </c:trendline>
          <c:xVal>
            <c:numRef>
              <c:f>'Loss Factor Equations'!$A$23:$A$32</c:f>
              <c:numCache/>
            </c:numRef>
          </c:xVal>
          <c:yVal>
            <c:numRef>
              <c:f>'Loss Factor Equations'!$B$23:$B$32</c:f>
              <c:numCache/>
            </c:numRef>
          </c:yVal>
          <c:smooth val="0"/>
        </c:ser>
        <c:axId val="14919007"/>
        <c:axId val="53336"/>
      </c:scatterChart>
      <c:valAx>
        <c:axId val="14919007"/>
        <c:scaling>
          <c:orientation val="minMax"/>
        </c:scaling>
        <c:axPos val="b"/>
        <c:delete val="0"/>
        <c:numFmt formatCode="General" sourceLinked="1"/>
        <c:majorTickMark val="out"/>
        <c:minorTickMark val="none"/>
        <c:tickLblPos val="nextTo"/>
        <c:crossAx val="53336"/>
        <c:crosses val="autoZero"/>
        <c:crossBetween val="midCat"/>
        <c:dispUnits/>
      </c:valAx>
      <c:valAx>
        <c:axId val="53336"/>
        <c:scaling>
          <c:orientation val="minMax"/>
          <c:max val="2000"/>
        </c:scaling>
        <c:axPos val="l"/>
        <c:majorGridlines/>
        <c:delete val="0"/>
        <c:numFmt formatCode="General" sourceLinked="1"/>
        <c:majorTickMark val="out"/>
        <c:minorTickMark val="none"/>
        <c:tickLblPos val="nextTo"/>
        <c:crossAx val="14919007"/>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Winter</a:t>
            </a:r>
            <a:r>
              <a:rPr lang="en-US" cap="none" u="none" baseline="0">
                <a:latin typeface="Calibri"/>
                <a:ea typeface="Calibri"/>
                <a:cs typeface="Calibri"/>
              </a:rPr>
              <a:t> 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Equations'!$A$45:$A$54</c:f>
              <c:numCache/>
            </c:numRef>
          </c:xVal>
          <c:yVal>
            <c:numRef>
              <c:f>'Loss Factor Equations'!$B$45:$B$54</c:f>
              <c:numCache/>
            </c:numRef>
          </c:yVal>
          <c:smooth val="0"/>
        </c:ser>
        <c:axId val="480025"/>
        <c:axId val="4320226"/>
      </c:scatterChart>
      <c:valAx>
        <c:axId val="480025"/>
        <c:scaling>
          <c:orientation val="minMax"/>
        </c:scaling>
        <c:axPos val="b"/>
        <c:delete val="0"/>
        <c:numFmt formatCode="General" sourceLinked="1"/>
        <c:majorTickMark val="out"/>
        <c:minorTickMark val="none"/>
        <c:tickLblPos val="nextTo"/>
        <c:crossAx val="4320226"/>
        <c:crosses val="autoZero"/>
        <c:crossBetween val="midCat"/>
        <c:dispUnits/>
      </c:valAx>
      <c:valAx>
        <c:axId val="4320226"/>
        <c:scaling>
          <c:orientation val="minMax"/>
          <c:max val="2000"/>
        </c:scaling>
        <c:axPos val="l"/>
        <c:majorGridlines/>
        <c:delete val="0"/>
        <c:numFmt formatCode="General" sourceLinked="1"/>
        <c:majorTickMark val="out"/>
        <c:minorTickMark val="none"/>
        <c:tickLblPos val="nextTo"/>
        <c:crossAx val="480025"/>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514350</xdr:colOff>
      <xdr:row>3</xdr:row>
      <xdr:rowOff>85725</xdr:rowOff>
    </xdr:to>
    <xdr:sp macro="" textlink="">
      <xdr:nvSpPr>
        <xdr:cNvPr id="2" name="TextBox 1"/>
        <xdr:cNvSpPr txBox="1"/>
      </xdr:nvSpPr>
      <xdr:spPr>
        <a:xfrm>
          <a:off x="4562475" y="190500"/>
          <a:ext cx="356235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133350</xdr:rowOff>
    </xdr:from>
    <xdr:to>
      <xdr:col>13</xdr:col>
      <xdr:colOff>476250</xdr:colOff>
      <xdr:row>18</xdr:row>
      <xdr:rowOff>76200</xdr:rowOff>
    </xdr:to>
    <xdr:graphicFrame macro="">
      <xdr:nvGraphicFramePr>
        <xdr:cNvPr id="3" name="Chart 2"/>
        <xdr:cNvGraphicFramePr/>
      </xdr:nvGraphicFramePr>
      <xdr:xfrm>
        <a:off x="3495675" y="133350"/>
        <a:ext cx="5619750" cy="33813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20</xdr:row>
      <xdr:rowOff>114300</xdr:rowOff>
    </xdr:from>
    <xdr:to>
      <xdr:col>13</xdr:col>
      <xdr:colOff>314325</xdr:colOff>
      <xdr:row>38</xdr:row>
      <xdr:rowOff>57150</xdr:rowOff>
    </xdr:to>
    <xdr:graphicFrame macro="">
      <xdr:nvGraphicFramePr>
        <xdr:cNvPr id="4" name="Chart 3"/>
        <xdr:cNvGraphicFramePr/>
      </xdr:nvGraphicFramePr>
      <xdr:xfrm>
        <a:off x="3324225" y="3933825"/>
        <a:ext cx="5629275" cy="3381375"/>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42</xdr:row>
      <xdr:rowOff>28575</xdr:rowOff>
    </xdr:from>
    <xdr:to>
      <xdr:col>13</xdr:col>
      <xdr:colOff>209550</xdr:colOff>
      <xdr:row>59</xdr:row>
      <xdr:rowOff>161925</xdr:rowOff>
    </xdr:to>
    <xdr:graphicFrame macro="">
      <xdr:nvGraphicFramePr>
        <xdr:cNvPr id="5" name="Chart 4"/>
        <xdr:cNvGraphicFramePr/>
      </xdr:nvGraphicFramePr>
      <xdr:xfrm>
        <a:off x="3219450" y="8048625"/>
        <a:ext cx="5629275" cy="33718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xdr:row>
      <xdr:rowOff>0</xdr:rowOff>
    </xdr:from>
    <xdr:to>
      <xdr:col>20</xdr:col>
      <xdr:colOff>285750</xdr:colOff>
      <xdr:row>4</xdr:row>
      <xdr:rowOff>85725</xdr:rowOff>
    </xdr:to>
    <xdr:sp macro="" textlink="">
      <xdr:nvSpPr>
        <xdr:cNvPr id="6" name="TextBox 5"/>
        <xdr:cNvSpPr txBox="1"/>
      </xdr:nvSpPr>
      <xdr:spPr>
        <a:xfrm>
          <a:off x="9858375" y="381000"/>
          <a:ext cx="354330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workbookViewId="0" topLeftCell="A1">
      <selection activeCell="E7" sqref="E7"/>
    </sheetView>
  </sheetViews>
  <sheetFormatPr defaultColWidth="9.140625" defaultRowHeight="15"/>
  <cols>
    <col min="1" max="1" width="41.28125" style="0" bestFit="1" customWidth="1"/>
    <col min="2" max="2" width="8.8515625" style="1" customWidth="1"/>
  </cols>
  <sheetData>
    <row r="1" ht="15">
      <c r="A1" s="2" t="s">
        <v>66</v>
      </c>
    </row>
    <row r="2" spans="1:2" ht="15">
      <c r="A2" s="3" t="s">
        <v>6</v>
      </c>
      <c r="B2" s="4">
        <v>0.0198</v>
      </c>
    </row>
    <row r="3" spans="1:2" ht="15">
      <c r="A3" s="5" t="s">
        <v>7</v>
      </c>
      <c r="B3" s="6">
        <v>0.0231</v>
      </c>
    </row>
    <row r="4" spans="1:2" ht="15">
      <c r="A4" s="5" t="s">
        <v>8</v>
      </c>
      <c r="B4" s="6">
        <v>0.0188</v>
      </c>
    </row>
    <row r="5" spans="1:2" ht="15">
      <c r="A5" s="7" t="s">
        <v>9</v>
      </c>
      <c r="B5" s="8">
        <v>0.0194</v>
      </c>
    </row>
    <row r="6" spans="1:2" ht="15">
      <c r="A6" t="s">
        <v>5</v>
      </c>
      <c r="B6" s="1">
        <f>(2*B2+3*B3+2*B4+5*B5)/12</f>
        <v>0.020291666666666666</v>
      </c>
    </row>
    <row r="8" ht="15">
      <c r="A8" s="2" t="s">
        <v>67</v>
      </c>
    </row>
    <row r="9" spans="1:2" ht="15">
      <c r="A9" s="9" t="s">
        <v>10</v>
      </c>
      <c r="B9" s="10">
        <v>0.02</v>
      </c>
    </row>
    <row r="10" spans="1:2" ht="15">
      <c r="A10" s="11" t="s">
        <v>11</v>
      </c>
      <c r="B10" s="12">
        <v>0.0194</v>
      </c>
    </row>
    <row r="11" spans="1:2" ht="15">
      <c r="A11" s="11" t="s">
        <v>12</v>
      </c>
      <c r="B11" s="12">
        <v>0.0239</v>
      </c>
    </row>
    <row r="12" spans="1:2" ht="15">
      <c r="A12" s="11" t="s">
        <v>13</v>
      </c>
      <c r="B12" s="12">
        <v>0.0218</v>
      </c>
    </row>
    <row r="13" spans="1:2" ht="15">
      <c r="A13" s="11" t="s">
        <v>14</v>
      </c>
      <c r="B13" s="12">
        <v>0.0194</v>
      </c>
    </row>
    <row r="14" spans="1:2" ht="15">
      <c r="A14" s="11" t="s">
        <v>15</v>
      </c>
      <c r="B14" s="12">
        <v>0.0181</v>
      </c>
    </row>
    <row r="15" spans="1:2" ht="15">
      <c r="A15" s="11" t="s">
        <v>16</v>
      </c>
      <c r="B15" s="12">
        <v>0.0202</v>
      </c>
    </row>
    <row r="16" spans="1:2" ht="15">
      <c r="A16" s="13" t="s">
        <v>17</v>
      </c>
      <c r="B16" s="14">
        <v>0.0186</v>
      </c>
    </row>
    <row r="17" spans="1:2" ht="15">
      <c r="A17" t="s">
        <v>18</v>
      </c>
      <c r="B17" s="1">
        <f>(2*B9+3*B11+2*B13+5*B15)/12</f>
        <v>0.020958333333333332</v>
      </c>
    </row>
    <row r="18" spans="1:2" ht="15">
      <c r="A18" t="s">
        <v>19</v>
      </c>
      <c r="B18" s="1">
        <f>(2*B10+3*B12+2*B14+5*B16)/12</f>
        <v>0.01945</v>
      </c>
    </row>
    <row r="20" ht="15">
      <c r="A20" s="2" t="s">
        <v>68</v>
      </c>
    </row>
    <row r="21" spans="1:2" ht="15">
      <c r="A21" s="3" t="s">
        <v>20</v>
      </c>
      <c r="B21" s="4">
        <v>0.0224</v>
      </c>
    </row>
    <row r="22" spans="1:2" ht="15">
      <c r="A22" s="5" t="s">
        <v>21</v>
      </c>
      <c r="B22" s="6">
        <v>0.0166</v>
      </c>
    </row>
    <row r="23" spans="1:2" ht="15">
      <c r="A23" s="5" t="s">
        <v>22</v>
      </c>
      <c r="B23" s="6">
        <v>0.0269</v>
      </c>
    </row>
    <row r="24" spans="1:2" ht="15">
      <c r="A24" s="5" t="s">
        <v>23</v>
      </c>
      <c r="B24" s="6">
        <v>0.0154</v>
      </c>
    </row>
    <row r="25" spans="1:2" ht="15">
      <c r="A25" s="5" t="s">
        <v>24</v>
      </c>
      <c r="B25" s="6">
        <v>0.0227</v>
      </c>
    </row>
    <row r="26" spans="1:2" ht="15">
      <c r="A26" s="5" t="s">
        <v>25</v>
      </c>
      <c r="B26" s="6">
        <v>0.0157</v>
      </c>
    </row>
    <row r="27" spans="1:2" ht="15">
      <c r="A27" s="5" t="s">
        <v>26</v>
      </c>
      <c r="B27" s="6">
        <v>0.029</v>
      </c>
    </row>
    <row r="28" spans="1:2" ht="15">
      <c r="A28" s="7" t="s">
        <v>27</v>
      </c>
      <c r="B28" s="8">
        <v>0.0193</v>
      </c>
    </row>
    <row r="29" spans="1:2" ht="15">
      <c r="A29" t="s">
        <v>28</v>
      </c>
      <c r="B29" s="1">
        <f>MAX(B21:B28)</f>
        <v>0.029</v>
      </c>
    </row>
    <row r="30" spans="1:2" ht="15">
      <c r="A30" t="s">
        <v>29</v>
      </c>
      <c r="B30" s="1">
        <f>MIN(B21:B28)</f>
        <v>0.0154</v>
      </c>
    </row>
    <row r="32" ht="15">
      <c r="A32" s="2" t="s">
        <v>69</v>
      </c>
    </row>
    <row r="33" spans="1:2" ht="15">
      <c r="A33" s="3" t="s">
        <v>30</v>
      </c>
      <c r="B33" s="4">
        <v>0.0205</v>
      </c>
    </row>
    <row r="34" spans="1:2" ht="15">
      <c r="A34" s="5" t="s">
        <v>31</v>
      </c>
      <c r="B34" s="6">
        <v>0.0203</v>
      </c>
    </row>
    <row r="35" spans="1:2" ht="15">
      <c r="A35" s="5" t="s">
        <v>32</v>
      </c>
      <c r="B35" s="6">
        <v>0.0193</v>
      </c>
    </row>
    <row r="36" spans="1:2" ht="15">
      <c r="A36" s="5" t="s">
        <v>33</v>
      </c>
      <c r="B36" s="6">
        <v>0.0198</v>
      </c>
    </row>
    <row r="37" spans="1:2" ht="15">
      <c r="A37" s="5" t="s">
        <v>34</v>
      </c>
      <c r="B37" s="6">
        <v>0.0197</v>
      </c>
    </row>
    <row r="38" spans="1:2" ht="15">
      <c r="A38" s="5" t="s">
        <v>35</v>
      </c>
      <c r="B38" s="6">
        <v>0.0232</v>
      </c>
    </row>
    <row r="39" spans="1:2" ht="15">
      <c r="A39" s="5" t="s">
        <v>36</v>
      </c>
      <c r="B39" s="6">
        <v>0.0234</v>
      </c>
    </row>
    <row r="40" spans="1:2" ht="15">
      <c r="A40" s="5" t="s">
        <v>37</v>
      </c>
      <c r="B40" s="6">
        <v>0.0226</v>
      </c>
    </row>
    <row r="41" spans="1:2" ht="15">
      <c r="A41" s="5" t="s">
        <v>38</v>
      </c>
      <c r="B41" s="6">
        <v>0.0192</v>
      </c>
    </row>
    <row r="42" spans="1:2" ht="15">
      <c r="A42" s="5" t="s">
        <v>39</v>
      </c>
      <c r="B42" s="6">
        <v>0.0184</v>
      </c>
    </row>
    <row r="43" spans="1:2" ht="15">
      <c r="A43" s="5" t="s">
        <v>40</v>
      </c>
      <c r="B43" s="6">
        <v>0.0183</v>
      </c>
    </row>
    <row r="44" spans="1:2" ht="15">
      <c r="A44" s="7" t="s">
        <v>41</v>
      </c>
      <c r="B44" s="8">
        <v>0.0193</v>
      </c>
    </row>
    <row r="46" ht="15">
      <c r="A46" s="2" t="s">
        <v>70</v>
      </c>
    </row>
    <row r="47" spans="1:2" ht="15">
      <c r="A47" s="9" t="s">
        <v>42</v>
      </c>
      <c r="B47" s="10">
        <v>0.0216</v>
      </c>
    </row>
    <row r="48" spans="1:2" ht="15">
      <c r="A48" s="11" t="s">
        <v>43</v>
      </c>
      <c r="B48" s="12">
        <v>0.0211</v>
      </c>
    </row>
    <row r="49" spans="1:2" ht="15">
      <c r="A49" s="11" t="s">
        <v>44</v>
      </c>
      <c r="B49" s="12">
        <v>0.0198</v>
      </c>
    </row>
    <row r="50" spans="1:2" ht="15">
      <c r="A50" s="11" t="s">
        <v>45</v>
      </c>
      <c r="B50" s="12">
        <v>0.0201</v>
      </c>
    </row>
    <row r="51" spans="1:2" ht="15">
      <c r="A51" s="11" t="s">
        <v>46</v>
      </c>
      <c r="B51" s="12">
        <v>0.02</v>
      </c>
    </row>
    <row r="52" spans="1:2" ht="15">
      <c r="A52" s="11" t="s">
        <v>47</v>
      </c>
      <c r="B52" s="12">
        <v>0.0238</v>
      </c>
    </row>
    <row r="53" spans="1:2" ht="15">
      <c r="A53" s="11" t="s">
        <v>48</v>
      </c>
      <c r="B53" s="12">
        <v>0.0243</v>
      </c>
    </row>
    <row r="54" spans="1:2" ht="15">
      <c r="A54" s="11" t="s">
        <v>49</v>
      </c>
      <c r="B54" s="12">
        <v>0.0235</v>
      </c>
    </row>
    <row r="55" spans="1:2" ht="15">
      <c r="A55" s="11" t="s">
        <v>50</v>
      </c>
      <c r="B55" s="12">
        <v>0.0197</v>
      </c>
    </row>
    <row r="56" spans="1:2" ht="15">
      <c r="A56" s="11" t="s">
        <v>51</v>
      </c>
      <c r="B56" s="12">
        <v>0.019</v>
      </c>
    </row>
    <row r="57" spans="1:2" ht="15">
      <c r="A57" s="11" t="s">
        <v>52</v>
      </c>
      <c r="B57" s="12">
        <v>0.0189</v>
      </c>
    </row>
    <row r="58" spans="1:2" ht="15">
      <c r="A58" s="13" t="s">
        <v>53</v>
      </c>
      <c r="B58" s="14">
        <v>0.0203</v>
      </c>
    </row>
    <row r="60" ht="15">
      <c r="A60" s="2" t="s">
        <v>71</v>
      </c>
    </row>
    <row r="61" spans="1:2" ht="15">
      <c r="A61" s="3" t="s">
        <v>54</v>
      </c>
      <c r="B61" s="4">
        <v>0.0194</v>
      </c>
    </row>
    <row r="62" spans="1:2" ht="15">
      <c r="A62" s="5" t="s">
        <v>55</v>
      </c>
      <c r="B62" s="6">
        <v>0.0194</v>
      </c>
    </row>
    <row r="63" spans="1:2" ht="15">
      <c r="A63" s="5" t="s">
        <v>56</v>
      </c>
      <c r="B63" s="6">
        <v>0.0186</v>
      </c>
    </row>
    <row r="64" spans="1:2" ht="15">
      <c r="A64" s="5" t="s">
        <v>57</v>
      </c>
      <c r="B64" s="6">
        <v>0.0195</v>
      </c>
    </row>
    <row r="65" spans="1:2" ht="15">
      <c r="A65" s="5" t="s">
        <v>58</v>
      </c>
      <c r="B65" s="6">
        <v>0.0194</v>
      </c>
    </row>
    <row r="66" spans="1:2" ht="15">
      <c r="A66" s="5" t="s">
        <v>59</v>
      </c>
      <c r="B66" s="6">
        <v>0.0223</v>
      </c>
    </row>
    <row r="67" spans="1:2" ht="15">
      <c r="A67" s="5" t="s">
        <v>60</v>
      </c>
      <c r="B67" s="6">
        <v>0.022</v>
      </c>
    </row>
    <row r="68" spans="1:2" ht="15">
      <c r="A68" s="5" t="s">
        <v>61</v>
      </c>
      <c r="B68" s="6">
        <v>0.021</v>
      </c>
    </row>
    <row r="69" spans="1:2" ht="15">
      <c r="A69" s="5" t="s">
        <v>62</v>
      </c>
      <c r="B69" s="6">
        <v>0.0185</v>
      </c>
    </row>
    <row r="70" spans="1:2" ht="15">
      <c r="A70" s="5" t="s">
        <v>63</v>
      </c>
      <c r="B70" s="6">
        <v>0.0177</v>
      </c>
    </row>
    <row r="71" spans="1:2" ht="15">
      <c r="A71" s="5" t="s">
        <v>64</v>
      </c>
      <c r="B71" s="6">
        <v>0.018</v>
      </c>
    </row>
    <row r="72" spans="1:2" ht="15">
      <c r="A72" s="7" t="s">
        <v>65</v>
      </c>
      <c r="B72" s="8">
        <v>0.0184</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5">
      <selection activeCell="C37" sqref="C37"/>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4" ht="15">
      <c r="A1" s="17" t="s">
        <v>0</v>
      </c>
      <c r="B1" s="18"/>
      <c r="C1" s="18"/>
      <c r="D1" s="19"/>
    </row>
    <row r="2" spans="1:4" ht="15">
      <c r="A2" s="29" t="s">
        <v>72</v>
      </c>
      <c r="B2" s="30" t="s">
        <v>1</v>
      </c>
      <c r="C2" s="30"/>
      <c r="D2" s="31" t="s">
        <v>2</v>
      </c>
    </row>
    <row r="3" spans="1:4" ht="15">
      <c r="A3" s="23">
        <v>21018.260308089695</v>
      </c>
      <c r="B3" s="24">
        <v>408.83963641032307</v>
      </c>
      <c r="C3" s="24"/>
      <c r="D3" s="25">
        <f aca="true" t="shared" si="0" ref="D3:D12">B3/A3</f>
        <v>0.0194516401651456</v>
      </c>
    </row>
    <row r="4" spans="1:4" ht="15">
      <c r="A4" s="23">
        <v>21079.22083545097</v>
      </c>
      <c r="B4" s="24">
        <v>411.1876465684248</v>
      </c>
      <c r="C4" s="24"/>
      <c r="D4" s="25">
        <f t="shared" si="0"/>
        <v>0.019506776354697636</v>
      </c>
    </row>
    <row r="5" spans="1:4" ht="15">
      <c r="A5" s="23">
        <v>21228.658945259296</v>
      </c>
      <c r="B5" s="24">
        <v>414.7133533020019</v>
      </c>
      <c r="C5" s="24"/>
      <c r="D5" s="25">
        <f t="shared" si="0"/>
        <v>0.019535541758496908</v>
      </c>
    </row>
    <row r="6" spans="1:4" ht="15">
      <c r="A6" s="23">
        <v>21379.10216144339</v>
      </c>
      <c r="B6" s="24">
        <v>418.9529240898237</v>
      </c>
      <c r="C6" s="24"/>
      <c r="D6" s="25">
        <f t="shared" si="0"/>
        <v>0.019596375980905013</v>
      </c>
    </row>
    <row r="7" spans="1:4" ht="15">
      <c r="A7" s="23">
        <v>21529.111499379003</v>
      </c>
      <c r="B7" s="24">
        <v>423.8507753348306</v>
      </c>
      <c r="C7" s="24"/>
      <c r="D7" s="25">
        <f t="shared" si="0"/>
        <v>0.01968733244505034</v>
      </c>
    </row>
    <row r="8" spans="1:4" ht="15">
      <c r="A8" s="23">
        <v>21829.23806596824</v>
      </c>
      <c r="B8" s="24">
        <v>432.44377809606704</v>
      </c>
      <c r="C8" s="24"/>
      <c r="D8" s="25">
        <f t="shared" si="0"/>
        <v>0.019810301064527143</v>
      </c>
    </row>
    <row r="9" spans="1:4" ht="15">
      <c r="A9" s="23">
        <v>21981.508929654585</v>
      </c>
      <c r="B9" s="24">
        <v>436.69073187673865</v>
      </c>
      <c r="C9" s="24"/>
      <c r="D9" s="25">
        <f t="shared" si="0"/>
        <v>0.019866276390498948</v>
      </c>
    </row>
    <row r="10" spans="1:4" ht="15">
      <c r="A10" s="23">
        <v>22137.036639725433</v>
      </c>
      <c r="B10" s="24">
        <v>440.62681360343504</v>
      </c>
      <c r="C10" s="24"/>
      <c r="D10" s="25">
        <f t="shared" si="0"/>
        <v>0.019904507580419315</v>
      </c>
    </row>
    <row r="11" spans="1:4" ht="15">
      <c r="A11" s="23">
        <v>22289.05100629922</v>
      </c>
      <c r="B11" s="24">
        <v>444.4716491108033</v>
      </c>
      <c r="C11" s="24"/>
      <c r="D11" s="25">
        <f t="shared" si="0"/>
        <v>0.019941254967974584</v>
      </c>
    </row>
    <row r="12" spans="1:4" ht="15.75" thickBot="1">
      <c r="A12" s="26">
        <v>22441.026725016964</v>
      </c>
      <c r="B12" s="27">
        <v>450.38934359302857</v>
      </c>
      <c r="C12" s="27"/>
      <c r="D12" s="28">
        <f t="shared" si="0"/>
        <v>0.020069908080049673</v>
      </c>
    </row>
    <row r="20" ht="15" thickBot="1"/>
    <row r="21" spans="1:4" ht="15">
      <c r="A21" s="17" t="s">
        <v>3</v>
      </c>
      <c r="B21" s="18"/>
      <c r="C21" s="18"/>
      <c r="D21" s="19"/>
    </row>
    <row r="22" spans="1:4" ht="15">
      <c r="A22" s="20" t="s">
        <v>72</v>
      </c>
      <c r="B22" s="21" t="s">
        <v>1</v>
      </c>
      <c r="C22" s="21"/>
      <c r="D22" s="22" t="s">
        <v>2</v>
      </c>
    </row>
    <row r="23" spans="1:4" ht="15">
      <c r="A23" s="23">
        <v>22019.956415267796</v>
      </c>
      <c r="B23" s="24">
        <v>502.8534240654416</v>
      </c>
      <c r="C23" s="24"/>
      <c r="D23" s="25">
        <f aca="true" t="shared" si="1" ref="D23:D32">B23/A23</f>
        <v>0.022836258827323666</v>
      </c>
    </row>
    <row r="24" spans="1:4" ht="15">
      <c r="A24" s="23">
        <v>22146.20480698255</v>
      </c>
      <c r="B24" s="24">
        <v>504.6881099614132</v>
      </c>
      <c r="C24" s="24"/>
      <c r="D24" s="25">
        <f t="shared" si="1"/>
        <v>0.022788920917153642</v>
      </c>
    </row>
    <row r="25" spans="1:4" ht="15">
      <c r="A25" s="23">
        <v>22267.538903892575</v>
      </c>
      <c r="B25" s="24">
        <v>508.94407753048233</v>
      </c>
      <c r="C25" s="24"/>
      <c r="D25" s="25">
        <f t="shared" si="1"/>
        <v>0.02285587463109873</v>
      </c>
    </row>
    <row r="26" spans="1:4" ht="15">
      <c r="A26" s="23">
        <v>22390.837054829462</v>
      </c>
      <c r="B26" s="24">
        <v>513.0682201327359</v>
      </c>
      <c r="C26" s="24"/>
      <c r="D26" s="25">
        <f t="shared" si="1"/>
        <v>0.022914204541632916</v>
      </c>
    </row>
    <row r="27" spans="1:4" ht="15">
      <c r="A27" s="23">
        <v>22510.19577414414</v>
      </c>
      <c r="B27" s="24">
        <v>517.5611268220387</v>
      </c>
      <c r="C27" s="24"/>
      <c r="D27" s="25">
        <f t="shared" si="1"/>
        <v>0.02299229789091947</v>
      </c>
    </row>
    <row r="28" spans="1:4" ht="15">
      <c r="A28" s="23">
        <v>22747.40447099243</v>
      </c>
      <c r="B28" s="24">
        <v>526.0861379163453</v>
      </c>
      <c r="C28" s="24"/>
      <c r="D28" s="25">
        <f t="shared" si="1"/>
        <v>0.023127303978228028</v>
      </c>
    </row>
    <row r="29" spans="1:4" ht="15">
      <c r="A29" s="23">
        <v>22873.202580571065</v>
      </c>
      <c r="B29" s="24">
        <v>531.1965487760448</v>
      </c>
      <c r="C29" s="24"/>
      <c r="D29" s="25">
        <f t="shared" si="1"/>
        <v>0.023223531855886822</v>
      </c>
    </row>
    <row r="30" spans="1:4" ht="15">
      <c r="A30" s="23">
        <v>22996.828975267785</v>
      </c>
      <c r="B30" s="24">
        <v>535.9982483037506</v>
      </c>
      <c r="C30" s="24"/>
      <c r="D30" s="25">
        <f t="shared" si="1"/>
        <v>0.023307485083278064</v>
      </c>
    </row>
    <row r="31" spans="1:4" ht="15">
      <c r="A31" s="23">
        <v>23118.294378996758</v>
      </c>
      <c r="B31" s="24">
        <v>540.4437415527079</v>
      </c>
      <c r="C31" s="24"/>
      <c r="D31" s="25">
        <f t="shared" si="1"/>
        <v>0.023377318961891387</v>
      </c>
    </row>
    <row r="32" spans="1:4" ht="15.75" thickBot="1">
      <c r="A32" s="26">
        <v>23249.061747806776</v>
      </c>
      <c r="B32" s="27">
        <v>545.8076839080095</v>
      </c>
      <c r="C32" s="27"/>
      <c r="D32" s="28">
        <f t="shared" si="1"/>
        <v>0.023476546702341602</v>
      </c>
    </row>
    <row r="40" ht="15">
      <c r="A40" s="16" t="s">
        <v>73</v>
      </c>
    </row>
    <row r="43" ht="15">
      <c r="A43" s="2" t="s">
        <v>4</v>
      </c>
    </row>
    <row r="44" spans="1:4" ht="15">
      <c r="A44" s="15" t="s">
        <v>72</v>
      </c>
      <c r="B44" s="15" t="s">
        <v>1</v>
      </c>
      <c r="C44" s="15"/>
      <c r="D44" s="15" t="s">
        <v>2</v>
      </c>
    </row>
    <row r="45" spans="1:4" ht="15">
      <c r="A45">
        <v>22153.251344180906</v>
      </c>
      <c r="B45">
        <v>446.5107187478735</v>
      </c>
      <c r="D45">
        <f aca="true" t="shared" si="2" ref="D45:D54">B45/A45</f>
        <v>0.020155538878276685</v>
      </c>
    </row>
    <row r="46" spans="1:4" ht="15">
      <c r="A46">
        <v>22314.55937971846</v>
      </c>
      <c r="B46">
        <v>452.70919328525525</v>
      </c>
      <c r="D46">
        <f t="shared" si="2"/>
        <v>0.020287615165581953</v>
      </c>
    </row>
    <row r="47" spans="1:4" ht="15">
      <c r="A47">
        <v>22471.73024193173</v>
      </c>
      <c r="B47">
        <v>457.37373188574634</v>
      </c>
      <c r="D47">
        <f t="shared" si="2"/>
        <v>0.020353293981444184</v>
      </c>
    </row>
    <row r="48" spans="1:4" ht="15">
      <c r="A48">
        <v>22632.11072229452</v>
      </c>
      <c r="B48">
        <v>463.1508362958995</v>
      </c>
      <c r="D48">
        <f t="shared" si="2"/>
        <v>0.020464323543612627</v>
      </c>
    </row>
    <row r="49" spans="1:4" ht="15">
      <c r="A49">
        <v>22790.354638958852</v>
      </c>
      <c r="B49">
        <v>469.24999009573486</v>
      </c>
      <c r="D49">
        <f t="shared" si="2"/>
        <v>0.020589850291033995</v>
      </c>
    </row>
    <row r="50" spans="1:4" ht="15">
      <c r="A50">
        <v>23119.84536102035</v>
      </c>
      <c r="B50">
        <v>481.2903751917859</v>
      </c>
      <c r="D50">
        <f t="shared" si="2"/>
        <v>0.020817196987105848</v>
      </c>
    </row>
    <row r="51" spans="1:4" ht="15">
      <c r="A51">
        <v>23283.571413605223</v>
      </c>
      <c r="B51">
        <v>486.7974443414996</v>
      </c>
      <c r="D51">
        <f t="shared" si="2"/>
        <v>0.02090733572157451</v>
      </c>
    </row>
    <row r="52" spans="1:4" ht="15">
      <c r="A52">
        <v>23451.969351704967</v>
      </c>
      <c r="B52">
        <v>494.37316161869364</v>
      </c>
      <c r="D52">
        <f t="shared" si="2"/>
        <v>0.021080240819210883</v>
      </c>
    </row>
    <row r="53" spans="1:4" ht="15">
      <c r="A53">
        <v>23621.255767493858</v>
      </c>
      <c r="B53">
        <v>503.70510238080146</v>
      </c>
      <c r="D53">
        <f t="shared" si="2"/>
        <v>0.021324230487100942</v>
      </c>
    </row>
    <row r="54" spans="1:4" ht="15">
      <c r="A54">
        <v>23777.817609551534</v>
      </c>
      <c r="B54">
        <v>505.5912563362095</v>
      </c>
      <c r="D54">
        <f t="shared" si="2"/>
        <v>0.021263148058344675</v>
      </c>
    </row>
  </sheetData>
  <printOptions/>
  <pageMargins left="0.7" right="0.7" top="0.75" bottom="0.75" header="0.3" footer="0.3"/>
  <pageSetup horizontalDpi="600" verticalDpi="600" orientation="portrait" r:id="rId2"/>
  <headerFooter>
    <oddFooter>&amp;CPre-decisional.  For Discussion Purposes Only.
Bonneville Power Administration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89CBD2452B74085187101D2905194" ma:contentTypeVersion="1" ma:contentTypeDescription="Create a new document." ma:contentTypeScope="" ma:versionID="bc4ea04e80b623f290c39f3e8a114e29">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B4D99-380B-4F6C-BC24-D94662621B4C}"/>
</file>

<file path=customXml/itemProps2.xml><?xml version="1.0" encoding="utf-8"?>
<ds:datastoreItem xmlns:ds="http://schemas.openxmlformats.org/officeDocument/2006/customXml" ds:itemID="{C9D2B885-FDA9-4D0A-9550-BC26C44A9301}"/>
</file>

<file path=customXml/itemProps3.xml><?xml version="1.0" encoding="utf-8"?>
<ds:datastoreItem xmlns:ds="http://schemas.openxmlformats.org/officeDocument/2006/customXml" ds:itemID="{BB6180C8-45C3-4949-8B57-CAD32A87A7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Hermanson,Paul M (CONTR) - TTB-MODD</cp:lastModifiedBy>
  <dcterms:created xsi:type="dcterms:W3CDTF">2020-04-21T23:03:24Z</dcterms:created>
  <dcterms:modified xsi:type="dcterms:W3CDTF">2020-07-06T21:41:00Z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0x01010058E89CBD2452B74085187101D2905194</vt:lpwstr>
  </property>
  <property fmtid="{D5CDD505-2E9C-101B-9397-08002B2CF9AE}" pid="3" name="Order">
    <vt:r8>18800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